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493"/>
  </bookViews>
  <sheets>
    <sheet name="сводный" sheetId="1" r:id="rId1"/>
    <sheet name="счет" sheetId="2" r:id="rId2"/>
    <sheet name="Лист3" sheetId="3" r:id="rId3"/>
  </sheets>
  <definedNames>
    <definedName name="_xlnm.Print_Area" localSheetId="0">сводный!$A$1:$R$33</definedName>
  </definedNames>
  <calcPr calcId="145621"/>
</workbook>
</file>

<file path=xl/calcChain.xml><?xml version="1.0" encoding="utf-8"?>
<calcChain xmlns="http://schemas.openxmlformats.org/spreadsheetml/2006/main">
  <c r="Q16" i="1" l="1"/>
  <c r="P13" i="1"/>
  <c r="Q13" i="1" s="1"/>
  <c r="P16" i="1"/>
  <c r="P15" i="1"/>
  <c r="Q15" i="1" s="1"/>
  <c r="P14" i="1"/>
  <c r="Q14" i="1" s="1"/>
  <c r="P19" i="1"/>
  <c r="Q19" i="1" s="1"/>
  <c r="P21" i="1"/>
  <c r="Q21" i="1" s="1"/>
  <c r="P18" i="1"/>
  <c r="Q18" i="1" s="1"/>
  <c r="P17" i="1"/>
  <c r="Q17" i="1" s="1"/>
  <c r="P20" i="1"/>
  <c r="Q20" i="1" s="1"/>
  <c r="P22" i="1"/>
  <c r="Q22" i="1" s="1"/>
  <c r="P25" i="1"/>
  <c r="Q25" i="1" s="1"/>
  <c r="P23" i="1"/>
  <c r="Q23" i="1" s="1"/>
  <c r="P24" i="1"/>
  <c r="Q24" i="1" s="1"/>
  <c r="P27" i="1"/>
  <c r="Q27" i="1" s="1"/>
  <c r="P26" i="1"/>
  <c r="Q26" i="1" s="1"/>
  <c r="P12" i="1"/>
  <c r="Q12" i="1" s="1"/>
  <c r="H23" i="2" l="1"/>
  <c r="I23" i="2" s="1"/>
  <c r="H22" i="2"/>
  <c r="I22" i="2" s="1"/>
  <c r="H21" i="2"/>
  <c r="I21" i="2" s="1"/>
  <c r="H17" i="2"/>
  <c r="I17" i="2" s="1"/>
  <c r="H16" i="2"/>
  <c r="I16" i="2" s="1"/>
  <c r="H15" i="2"/>
  <c r="I15" i="2" s="1"/>
  <c r="H14" i="2"/>
  <c r="I14" i="2" s="1"/>
  <c r="H11" i="2"/>
  <c r="H10" i="2"/>
  <c r="I10" i="2"/>
  <c r="I11" i="2"/>
  <c r="H9" i="2"/>
  <c r="I9" i="2" s="1"/>
  <c r="H8" i="2"/>
  <c r="I8" i="2" s="1"/>
  <c r="H7" i="2"/>
  <c r="I7" i="2" s="1"/>
  <c r="C18" i="2"/>
  <c r="C17" i="2"/>
  <c r="C16" i="2"/>
  <c r="D16" i="2"/>
  <c r="D17" i="2"/>
  <c r="D18" i="2"/>
  <c r="C15" i="2"/>
  <c r="D15" i="2" s="1"/>
  <c r="C14" i="2"/>
  <c r="D14" i="2" s="1"/>
  <c r="C11" i="2"/>
  <c r="D11" i="2" s="1"/>
  <c r="C10" i="2"/>
  <c r="D10" i="2" s="1"/>
  <c r="C9" i="2"/>
  <c r="D9" i="2" s="1"/>
  <c r="C8" i="2"/>
  <c r="D8" i="2" s="1"/>
  <c r="C7" i="2"/>
  <c r="D7" i="2" s="1"/>
</calcChain>
</file>

<file path=xl/sharedStrings.xml><?xml version="1.0" encoding="utf-8"?>
<sst xmlns="http://schemas.openxmlformats.org/spreadsheetml/2006/main" count="32" uniqueCount="31">
  <si>
    <t>команда</t>
  </si>
  <si>
    <t>сумма
очков</t>
  </si>
  <si>
    <t>место</t>
  </si>
  <si>
    <t>Сыктывкар - Эжва</t>
  </si>
  <si>
    <t xml:space="preserve">Сыктывкар </t>
  </si>
  <si>
    <t>сумма 
двух дней</t>
  </si>
  <si>
    <t>Гл. судья</t>
  </si>
  <si>
    <t>Гл. секретарь</t>
  </si>
  <si>
    <t>Ж12</t>
  </si>
  <si>
    <t>ж14</t>
  </si>
  <si>
    <t>ж17</t>
  </si>
  <si>
    <t>м12</t>
  </si>
  <si>
    <t>м14</t>
  </si>
  <si>
    <t>м17</t>
  </si>
  <si>
    <t>Сыктывкар ЦДОД № 25</t>
  </si>
  <si>
    <t>Сыктывкар ЦДОД № 35</t>
  </si>
  <si>
    <t>Сыктывкар С.Олимпия</t>
  </si>
  <si>
    <t>ДДТ г. Усогорск</t>
  </si>
  <si>
    <t>"ДЮЦСиТ РК"</t>
  </si>
  <si>
    <t>Корткерос</t>
  </si>
  <si>
    <t>"ДЮЦСиТ РК-2"</t>
  </si>
  <si>
    <t>ЦСМ Усть-Кулом</t>
  </si>
  <si>
    <t>Сыктывкар ЦДОД № 9</t>
  </si>
  <si>
    <t>Сыктывдин-1</t>
  </si>
  <si>
    <t>Сыктывдин-2</t>
  </si>
  <si>
    <t>Ухта</t>
  </si>
  <si>
    <t>Рудакова Н.К.        СС 1 к</t>
  </si>
  <si>
    <t>Андриенко М.М. СС 1 к</t>
  </si>
  <si>
    <r>
      <t xml:space="preserve">Министерство образования Республики Коми
Агентство Республики Коми по физической культуре и спорту
ГАОУ ДОД РК "Детско-юношеский центр спорта и туризма"
Отдел физической культуры, спорта и туризма Администрации МР "Корткеросский"                                                                                                                                     МОУ ДОД  "Корткеросская детско-юношеская спортивная школа №2"                                                                                                                       
</t>
    </r>
    <r>
      <rPr>
        <b/>
        <sz val="11"/>
        <rFont val="Calibri"/>
        <family val="2"/>
        <charset val="204"/>
        <scheme val="minor"/>
      </rPr>
      <t>1-этап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Кубка Республики Коми по спортивному ориентированию на лыжах среди учащихся и молодежи 2014-2015 г.</t>
    </r>
    <r>
      <rPr>
        <sz val="11"/>
        <rFont val="Calibri"/>
        <family val="2"/>
        <charset val="204"/>
        <scheme val="minor"/>
      </rPr>
      <t xml:space="preserve">
20-21 декабря 2014г.                                                                                                                                                                                                               с. Корткерос
сводный протокол командных результатов</t>
    </r>
  </si>
  <si>
    <t>Микунь</t>
  </si>
  <si>
    <t>Усть-Вымь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</si>
</sst>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0.00;[Red]0.00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" fillId="0" borderId="0" xfId="0" applyNumberFormat="1" applyFont="1"/>
    <xf numFmtId="166" fontId="1" fillId="0" borderId="1" xfId="0" applyNumberFormat="1" applyFont="1" applyBorder="1"/>
    <xf numFmtId="166" fontId="4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H29" sqref="H29"/>
    </sheetView>
  </sheetViews>
  <sheetFormatPr defaultRowHeight="15" x14ac:dyDescent="0.25"/>
  <cols>
    <col min="1" max="1" width="4.140625" style="1" customWidth="1"/>
    <col min="2" max="2" width="20.42578125" customWidth="1"/>
    <col min="3" max="3" width="8" customWidth="1"/>
    <col min="4" max="4" width="5.5703125" customWidth="1"/>
    <col min="5" max="5" width="6.28515625" customWidth="1"/>
    <col min="6" max="6" width="5.5703125" customWidth="1"/>
    <col min="7" max="7" width="5.28515625" customWidth="1"/>
    <col min="8" max="8" width="6.42578125" customWidth="1"/>
    <col min="9" max="9" width="6.7109375" customWidth="1"/>
    <col min="10" max="10" width="6.5703125" customWidth="1"/>
    <col min="11" max="11" width="6.28515625" customWidth="1"/>
    <col min="12" max="12" width="6.85546875" customWidth="1"/>
    <col min="13" max="13" width="6" customWidth="1"/>
    <col min="14" max="14" width="6.28515625" customWidth="1"/>
    <col min="15" max="15" width="5.85546875" customWidth="1"/>
    <col min="16" max="16" width="8" customWidth="1"/>
  </cols>
  <sheetData>
    <row r="1" spans="1:18" ht="15" customHeight="1" x14ac:dyDescent="0.25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/>
      <c r="R10" s="7"/>
    </row>
    <row r="11" spans="1:18" ht="26.25" x14ac:dyDescent="0.25">
      <c r="A11" s="8"/>
      <c r="B11" s="9" t="s">
        <v>0</v>
      </c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10" t="s">
        <v>1</v>
      </c>
      <c r="J11" s="8">
        <v>1</v>
      </c>
      <c r="K11" s="8">
        <v>2</v>
      </c>
      <c r="L11" s="8">
        <v>3</v>
      </c>
      <c r="M11" s="8">
        <v>4</v>
      </c>
      <c r="N11" s="8">
        <v>5</v>
      </c>
      <c r="O11" s="8">
        <v>6</v>
      </c>
      <c r="P11" s="10" t="s">
        <v>1</v>
      </c>
      <c r="Q11" s="10" t="s">
        <v>5</v>
      </c>
      <c r="R11" s="8" t="s">
        <v>2</v>
      </c>
    </row>
    <row r="12" spans="1:18" x14ac:dyDescent="0.25">
      <c r="A12" s="8">
        <v>1</v>
      </c>
      <c r="B12" s="9" t="s">
        <v>18</v>
      </c>
      <c r="C12" s="17">
        <v>100</v>
      </c>
      <c r="D12" s="17">
        <v>100</v>
      </c>
      <c r="E12" s="17">
        <v>100</v>
      </c>
      <c r="F12" s="17">
        <v>82.4</v>
      </c>
      <c r="G12" s="17">
        <v>82.8</v>
      </c>
      <c r="H12" s="17">
        <v>97.5</v>
      </c>
      <c r="I12" s="17">
        <v>562.70000000000005</v>
      </c>
      <c r="J12" s="18">
        <v>100</v>
      </c>
      <c r="K12" s="18">
        <v>100</v>
      </c>
      <c r="L12" s="18">
        <v>100</v>
      </c>
      <c r="M12" s="18">
        <v>100</v>
      </c>
      <c r="N12" s="19">
        <v>86.9</v>
      </c>
      <c r="O12" s="18">
        <v>82.1</v>
      </c>
      <c r="P12" s="18">
        <f t="shared" ref="P12:P27" si="0">SUM(J12:O12)</f>
        <v>569</v>
      </c>
      <c r="Q12" s="17">
        <f t="shared" ref="Q12:Q27" si="1">I12+P12</f>
        <v>1131.7</v>
      </c>
      <c r="R12" s="22">
        <v>1</v>
      </c>
    </row>
    <row r="13" spans="1:18" x14ac:dyDescent="0.25">
      <c r="A13" s="8">
        <v>2</v>
      </c>
      <c r="B13" s="9" t="s">
        <v>23</v>
      </c>
      <c r="C13" s="17">
        <v>100</v>
      </c>
      <c r="D13" s="17">
        <v>83</v>
      </c>
      <c r="E13" s="17">
        <v>98.5</v>
      </c>
      <c r="F13" s="17">
        <v>82.8</v>
      </c>
      <c r="G13" s="17">
        <v>75.7</v>
      </c>
      <c r="H13" s="17">
        <v>93.3</v>
      </c>
      <c r="I13" s="17">
        <v>533.29999999999995</v>
      </c>
      <c r="J13" s="18">
        <v>98.4</v>
      </c>
      <c r="K13" s="18">
        <v>97.7</v>
      </c>
      <c r="L13" s="18">
        <v>75.099999999999994</v>
      </c>
      <c r="M13" s="18">
        <v>72.400000000000006</v>
      </c>
      <c r="N13" s="18">
        <v>50.2</v>
      </c>
      <c r="O13" s="18">
        <v>47.7</v>
      </c>
      <c r="P13" s="18">
        <f t="shared" si="0"/>
        <v>441.5</v>
      </c>
      <c r="Q13" s="17">
        <f t="shared" si="1"/>
        <v>974.8</v>
      </c>
      <c r="R13" s="22">
        <v>2</v>
      </c>
    </row>
    <row r="14" spans="1:18" x14ac:dyDescent="0.25">
      <c r="A14" s="8">
        <v>3</v>
      </c>
      <c r="B14" s="9" t="s">
        <v>14</v>
      </c>
      <c r="C14" s="17">
        <v>91</v>
      </c>
      <c r="D14" s="17">
        <v>93.3</v>
      </c>
      <c r="E14" s="17">
        <v>78.8</v>
      </c>
      <c r="F14" s="17">
        <v>36</v>
      </c>
      <c r="G14" s="17">
        <v>75.400000000000006</v>
      </c>
      <c r="H14" s="17">
        <v>36</v>
      </c>
      <c r="I14" s="17">
        <v>410.5</v>
      </c>
      <c r="J14" s="18">
        <v>95.5</v>
      </c>
      <c r="K14" s="18">
        <v>93.8</v>
      </c>
      <c r="L14" s="18">
        <v>80.900000000000006</v>
      </c>
      <c r="M14" s="18">
        <v>63.3</v>
      </c>
      <c r="N14" s="18">
        <v>46.4</v>
      </c>
      <c r="O14" s="18">
        <v>42.3</v>
      </c>
      <c r="P14" s="18">
        <f t="shared" si="0"/>
        <v>422.20000000000005</v>
      </c>
      <c r="Q14" s="17">
        <f t="shared" si="1"/>
        <v>832.7</v>
      </c>
      <c r="R14" s="22">
        <v>3</v>
      </c>
    </row>
    <row r="15" spans="1:18" x14ac:dyDescent="0.25">
      <c r="A15" s="8">
        <v>4</v>
      </c>
      <c r="B15" s="9" t="s">
        <v>15</v>
      </c>
      <c r="C15" s="17">
        <v>75.5</v>
      </c>
      <c r="D15" s="17">
        <v>71.5</v>
      </c>
      <c r="E15" s="17">
        <v>24.1</v>
      </c>
      <c r="F15" s="17">
        <v>74.599999999999994</v>
      </c>
      <c r="G15" s="17">
        <v>97</v>
      </c>
      <c r="H15" s="17">
        <v>77</v>
      </c>
      <c r="I15" s="17">
        <v>419.7</v>
      </c>
      <c r="J15" s="18">
        <v>94.3</v>
      </c>
      <c r="K15" s="18">
        <v>91.8</v>
      </c>
      <c r="L15" s="18">
        <v>82.9</v>
      </c>
      <c r="M15" s="18">
        <v>67.7</v>
      </c>
      <c r="N15" s="18">
        <v>64.400000000000006</v>
      </c>
      <c r="O15" s="18">
        <v>1</v>
      </c>
      <c r="P15" s="18">
        <f t="shared" si="0"/>
        <v>402.1</v>
      </c>
      <c r="Q15" s="17">
        <f t="shared" si="1"/>
        <v>821.8</v>
      </c>
      <c r="R15" s="22">
        <v>4</v>
      </c>
    </row>
    <row r="16" spans="1:18" x14ac:dyDescent="0.25">
      <c r="A16" s="8">
        <v>5</v>
      </c>
      <c r="B16" s="9" t="s">
        <v>19</v>
      </c>
      <c r="C16" s="17">
        <v>100</v>
      </c>
      <c r="D16" s="17">
        <v>100</v>
      </c>
      <c r="E16" s="17">
        <v>91.5</v>
      </c>
      <c r="F16" s="17">
        <v>53.8</v>
      </c>
      <c r="G16" s="17">
        <v>59.3</v>
      </c>
      <c r="H16" s="17">
        <v>72.2</v>
      </c>
      <c r="I16" s="17">
        <v>476.8</v>
      </c>
      <c r="J16" s="18">
        <v>81.3</v>
      </c>
      <c r="K16" s="18">
        <v>77</v>
      </c>
      <c r="L16" s="18">
        <v>62</v>
      </c>
      <c r="M16" s="18">
        <v>44.1</v>
      </c>
      <c r="N16" s="18">
        <v>34.799999999999997</v>
      </c>
      <c r="O16" s="18">
        <v>20.7</v>
      </c>
      <c r="P16" s="18">
        <f t="shared" si="0"/>
        <v>319.90000000000003</v>
      </c>
      <c r="Q16" s="17">
        <f t="shared" si="1"/>
        <v>796.7</v>
      </c>
      <c r="R16" s="22">
        <v>5</v>
      </c>
    </row>
    <row r="17" spans="1:18" x14ac:dyDescent="0.25">
      <c r="A17" s="8">
        <v>6</v>
      </c>
      <c r="B17" s="11" t="s">
        <v>21</v>
      </c>
      <c r="C17" s="17">
        <v>72.8</v>
      </c>
      <c r="D17" s="17">
        <v>73.5</v>
      </c>
      <c r="E17" s="17">
        <v>45.5</v>
      </c>
      <c r="F17" s="17">
        <v>46.5</v>
      </c>
      <c r="G17" s="17">
        <v>94.7</v>
      </c>
      <c r="H17" s="17">
        <v>56</v>
      </c>
      <c r="I17" s="17">
        <v>389</v>
      </c>
      <c r="J17" s="18">
        <v>88.1</v>
      </c>
      <c r="K17" s="18">
        <v>84.9</v>
      </c>
      <c r="L17" s="18">
        <v>78.099999999999994</v>
      </c>
      <c r="M17" s="18">
        <v>62.9</v>
      </c>
      <c r="N17" s="18">
        <v>49.1</v>
      </c>
      <c r="O17" s="18">
        <v>41.5</v>
      </c>
      <c r="P17" s="18">
        <f t="shared" si="0"/>
        <v>404.6</v>
      </c>
      <c r="Q17" s="17">
        <f t="shared" si="1"/>
        <v>793.6</v>
      </c>
      <c r="R17" s="22">
        <v>6</v>
      </c>
    </row>
    <row r="18" spans="1:18" x14ac:dyDescent="0.25">
      <c r="A18" s="8">
        <v>7</v>
      </c>
      <c r="B18" s="11" t="s">
        <v>29</v>
      </c>
      <c r="C18" s="17">
        <v>53.9</v>
      </c>
      <c r="D18" s="17">
        <v>79</v>
      </c>
      <c r="E18" s="17">
        <v>51</v>
      </c>
      <c r="F18" s="17">
        <v>49.3</v>
      </c>
      <c r="G18" s="17">
        <v>83.5</v>
      </c>
      <c r="H18" s="17">
        <v>79</v>
      </c>
      <c r="I18" s="17">
        <v>395.7</v>
      </c>
      <c r="J18" s="18">
        <v>100</v>
      </c>
      <c r="K18" s="18">
        <v>89.9</v>
      </c>
      <c r="L18" s="21">
        <v>75.5</v>
      </c>
      <c r="M18" s="18">
        <v>74.7</v>
      </c>
      <c r="N18" s="18">
        <v>53.3</v>
      </c>
      <c r="O18" s="18">
        <v>1</v>
      </c>
      <c r="P18" s="18">
        <f t="shared" si="0"/>
        <v>394.4</v>
      </c>
      <c r="Q18" s="17">
        <f t="shared" si="1"/>
        <v>790.09999999999991</v>
      </c>
      <c r="R18" s="22">
        <v>7</v>
      </c>
    </row>
    <row r="19" spans="1:18" x14ac:dyDescent="0.25">
      <c r="A19" s="8">
        <v>8</v>
      </c>
      <c r="B19" s="11" t="s">
        <v>22</v>
      </c>
      <c r="C19" s="17">
        <v>100</v>
      </c>
      <c r="D19" s="17">
        <v>78</v>
      </c>
      <c r="E19" s="17">
        <v>69</v>
      </c>
      <c r="F19" s="17">
        <v>58.6</v>
      </c>
      <c r="G19" s="17">
        <v>64.7</v>
      </c>
      <c r="H19" s="17">
        <v>34.9</v>
      </c>
      <c r="I19" s="17">
        <v>405.2</v>
      </c>
      <c r="J19" s="18">
        <v>70.900000000000006</v>
      </c>
      <c r="K19" s="18">
        <v>64.5</v>
      </c>
      <c r="L19" s="18">
        <v>55.6</v>
      </c>
      <c r="M19" s="18">
        <v>36.1</v>
      </c>
      <c r="N19" s="18">
        <v>13.4</v>
      </c>
      <c r="O19" s="18">
        <v>1</v>
      </c>
      <c r="P19" s="18">
        <f t="shared" si="0"/>
        <v>241.5</v>
      </c>
      <c r="Q19" s="17">
        <f t="shared" si="1"/>
        <v>646.70000000000005</v>
      </c>
      <c r="R19" s="22">
        <v>8</v>
      </c>
    </row>
    <row r="20" spans="1:18" x14ac:dyDescent="0.25">
      <c r="A20" s="8">
        <v>9</v>
      </c>
      <c r="B20" s="9" t="s">
        <v>3</v>
      </c>
      <c r="C20" s="17">
        <v>32.4</v>
      </c>
      <c r="D20" s="17">
        <v>48.3</v>
      </c>
      <c r="E20" s="17">
        <v>96.6</v>
      </c>
      <c r="F20" s="17">
        <v>18.8</v>
      </c>
      <c r="G20" s="17">
        <v>66.2</v>
      </c>
      <c r="H20" s="17">
        <v>61.7</v>
      </c>
      <c r="I20" s="17">
        <v>324</v>
      </c>
      <c r="J20" s="18">
        <v>100</v>
      </c>
      <c r="K20" s="18">
        <v>67.900000000000006</v>
      </c>
      <c r="L20" s="18">
        <v>41.8</v>
      </c>
      <c r="M20" s="18">
        <v>7.1</v>
      </c>
      <c r="N20" s="18">
        <v>1</v>
      </c>
      <c r="O20" s="18">
        <v>1</v>
      </c>
      <c r="P20" s="18">
        <f t="shared" si="0"/>
        <v>218.79999999999998</v>
      </c>
      <c r="Q20" s="17">
        <f t="shared" si="1"/>
        <v>542.79999999999995</v>
      </c>
      <c r="R20" s="22">
        <v>9</v>
      </c>
    </row>
    <row r="21" spans="1:18" x14ac:dyDescent="0.25">
      <c r="A21" s="8">
        <v>10</v>
      </c>
      <c r="B21" s="11" t="s">
        <v>24</v>
      </c>
      <c r="C21" s="17">
        <v>57.2</v>
      </c>
      <c r="D21" s="17">
        <v>64.599999999999994</v>
      </c>
      <c r="E21" s="17">
        <v>72.5</v>
      </c>
      <c r="F21" s="17">
        <v>64.3</v>
      </c>
      <c r="G21" s="17">
        <v>72.8</v>
      </c>
      <c r="H21" s="17">
        <v>67.3</v>
      </c>
      <c r="I21" s="17">
        <v>398.7</v>
      </c>
      <c r="J21" s="18">
        <v>45.6</v>
      </c>
      <c r="K21" s="18">
        <v>30.8</v>
      </c>
      <c r="L21" s="20">
        <v>24.8</v>
      </c>
      <c r="M21" s="18">
        <v>12.6</v>
      </c>
      <c r="N21" s="18">
        <v>0</v>
      </c>
      <c r="O21" s="18">
        <v>0</v>
      </c>
      <c r="P21" s="18">
        <f t="shared" si="0"/>
        <v>113.8</v>
      </c>
      <c r="Q21" s="17">
        <f t="shared" si="1"/>
        <v>512.5</v>
      </c>
      <c r="R21" s="22">
        <v>10</v>
      </c>
    </row>
    <row r="22" spans="1:18" x14ac:dyDescent="0.25">
      <c r="A22" s="8">
        <v>11</v>
      </c>
      <c r="B22" s="9" t="s">
        <v>4</v>
      </c>
      <c r="C22" s="17">
        <v>56.3</v>
      </c>
      <c r="D22" s="17">
        <v>11.1</v>
      </c>
      <c r="E22" s="17">
        <v>53</v>
      </c>
      <c r="F22" s="17">
        <v>36.299999999999997</v>
      </c>
      <c r="G22" s="17">
        <v>55.3</v>
      </c>
      <c r="H22" s="17">
        <v>36.6</v>
      </c>
      <c r="I22" s="17">
        <v>248.6</v>
      </c>
      <c r="J22" s="18">
        <v>55.9</v>
      </c>
      <c r="K22" s="18">
        <v>46.5</v>
      </c>
      <c r="L22" s="18">
        <v>36.4</v>
      </c>
      <c r="M22" s="18">
        <v>23.5</v>
      </c>
      <c r="N22" s="18">
        <v>1</v>
      </c>
      <c r="O22" s="18">
        <v>0</v>
      </c>
      <c r="P22" s="18">
        <f t="shared" si="0"/>
        <v>163.30000000000001</v>
      </c>
      <c r="Q22" s="17">
        <f t="shared" si="1"/>
        <v>411.9</v>
      </c>
      <c r="R22" s="22">
        <v>11</v>
      </c>
    </row>
    <row r="23" spans="1:18" x14ac:dyDescent="0.25">
      <c r="A23" s="8">
        <v>12</v>
      </c>
      <c r="B23" s="11" t="s">
        <v>17</v>
      </c>
      <c r="C23" s="17">
        <v>81.7</v>
      </c>
      <c r="D23" s="17">
        <v>97.7</v>
      </c>
      <c r="E23" s="17">
        <v>54.6</v>
      </c>
      <c r="F23" s="17">
        <v>0</v>
      </c>
      <c r="G23" s="17">
        <v>0</v>
      </c>
      <c r="H23" s="17">
        <v>0</v>
      </c>
      <c r="I23" s="17">
        <v>234</v>
      </c>
      <c r="J23" s="18">
        <v>100</v>
      </c>
      <c r="K23" s="18">
        <v>58.9</v>
      </c>
      <c r="L23" s="18">
        <v>0</v>
      </c>
      <c r="M23" s="18">
        <v>0</v>
      </c>
      <c r="N23" s="18">
        <v>0</v>
      </c>
      <c r="O23" s="18">
        <v>0</v>
      </c>
      <c r="P23" s="18">
        <f t="shared" si="0"/>
        <v>158.9</v>
      </c>
      <c r="Q23" s="17">
        <f t="shared" si="1"/>
        <v>392.9</v>
      </c>
      <c r="R23" s="22">
        <v>12</v>
      </c>
    </row>
    <row r="24" spans="1:18" x14ac:dyDescent="0.25">
      <c r="A24" s="8">
        <v>13</v>
      </c>
      <c r="B24" s="11" t="s">
        <v>30</v>
      </c>
      <c r="C24" s="17">
        <v>22</v>
      </c>
      <c r="D24" s="17">
        <v>42.4</v>
      </c>
      <c r="E24" s="17">
        <v>44.5</v>
      </c>
      <c r="F24" s="17">
        <v>52.2</v>
      </c>
      <c r="G24" s="17">
        <v>56.8</v>
      </c>
      <c r="H24" s="17">
        <v>0</v>
      </c>
      <c r="I24" s="17">
        <v>217.9</v>
      </c>
      <c r="J24" s="18">
        <v>55.5</v>
      </c>
      <c r="K24" s="18">
        <v>81</v>
      </c>
      <c r="L24" s="18">
        <v>11.2</v>
      </c>
      <c r="M24" s="18">
        <v>1</v>
      </c>
      <c r="N24" s="18">
        <v>1</v>
      </c>
      <c r="O24" s="18">
        <v>1</v>
      </c>
      <c r="P24" s="18">
        <f t="shared" si="0"/>
        <v>150.69999999999999</v>
      </c>
      <c r="Q24" s="17">
        <f t="shared" si="1"/>
        <v>368.6</v>
      </c>
      <c r="R24" s="22">
        <v>13</v>
      </c>
    </row>
    <row r="25" spans="1:18" x14ac:dyDescent="0.25">
      <c r="A25" s="8">
        <v>14</v>
      </c>
      <c r="B25" s="11" t="s">
        <v>20</v>
      </c>
      <c r="C25" s="17">
        <v>43.3</v>
      </c>
      <c r="D25" s="17">
        <v>52.7</v>
      </c>
      <c r="E25" s="17">
        <v>21.8</v>
      </c>
      <c r="F25" s="17">
        <v>56.6</v>
      </c>
      <c r="G25" s="17">
        <v>53.1</v>
      </c>
      <c r="H25" s="17">
        <v>14.2</v>
      </c>
      <c r="I25" s="17">
        <v>241.7</v>
      </c>
      <c r="J25" s="18">
        <v>49.9</v>
      </c>
      <c r="K25" s="18">
        <v>23.5</v>
      </c>
      <c r="L25" s="18">
        <v>13.3</v>
      </c>
      <c r="M25" s="18">
        <v>1</v>
      </c>
      <c r="N25" s="18">
        <v>1</v>
      </c>
      <c r="O25" s="18">
        <v>0</v>
      </c>
      <c r="P25" s="18">
        <f t="shared" si="0"/>
        <v>88.7</v>
      </c>
      <c r="Q25" s="17">
        <f t="shared" si="1"/>
        <v>330.4</v>
      </c>
      <c r="R25" s="22">
        <v>14</v>
      </c>
    </row>
    <row r="26" spans="1:18" x14ac:dyDescent="0.25">
      <c r="A26" s="8">
        <v>15</v>
      </c>
      <c r="B26" s="9" t="s">
        <v>16</v>
      </c>
      <c r="C26" s="17">
        <v>95.8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95.8</v>
      </c>
      <c r="J26" s="18">
        <v>62.7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f t="shared" si="0"/>
        <v>63.7</v>
      </c>
      <c r="Q26" s="17">
        <f t="shared" si="1"/>
        <v>159.5</v>
      </c>
      <c r="R26" s="22">
        <v>15</v>
      </c>
    </row>
    <row r="27" spans="1:18" x14ac:dyDescent="0.25">
      <c r="A27" s="8">
        <v>16</v>
      </c>
      <c r="B27" s="11" t="s">
        <v>25</v>
      </c>
      <c r="C27" s="17">
        <v>24.6</v>
      </c>
      <c r="D27" s="17">
        <v>16.7</v>
      </c>
      <c r="E27" s="17">
        <v>38.6</v>
      </c>
      <c r="F27" s="17">
        <v>56.8</v>
      </c>
      <c r="G27" s="17">
        <v>0</v>
      </c>
      <c r="H27" s="17">
        <v>0</v>
      </c>
      <c r="I27" s="17">
        <v>136.69999999999999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 t="shared" si="0"/>
        <v>1</v>
      </c>
      <c r="Q27" s="17">
        <f t="shared" si="1"/>
        <v>137.69999999999999</v>
      </c>
      <c r="R27" s="22">
        <v>16</v>
      </c>
    </row>
    <row r="28" spans="1:18" x14ac:dyDescent="0.25">
      <c r="A28" s="12"/>
      <c r="B28" s="13"/>
      <c r="C28" s="12"/>
      <c r="D28" s="12"/>
      <c r="E28" s="12"/>
      <c r="F28" s="12"/>
      <c r="G28" s="12"/>
      <c r="H28" s="12"/>
      <c r="I28" s="12"/>
      <c r="J28" s="14"/>
      <c r="K28" s="15"/>
      <c r="L28" s="14"/>
      <c r="M28" s="14"/>
      <c r="N28" s="14"/>
      <c r="O28" s="15"/>
      <c r="P28" s="14"/>
      <c r="Q28" s="16"/>
      <c r="R28" s="12"/>
    </row>
    <row r="30" spans="1:18" x14ac:dyDescent="0.25">
      <c r="B30" t="s">
        <v>6</v>
      </c>
      <c r="I30" t="s">
        <v>27</v>
      </c>
    </row>
    <row r="31" spans="1:18" x14ac:dyDescent="0.25">
      <c r="B31" t="s">
        <v>7</v>
      </c>
      <c r="I31" t="s">
        <v>26</v>
      </c>
    </row>
  </sheetData>
  <sortState ref="B12:Q27">
    <sortCondition descending="1" ref="Q12:Q27"/>
  </sortState>
  <mergeCells count="1">
    <mergeCell ref="A1:R9"/>
  </mergeCells>
  <pageMargins left="0.7" right="0.7" top="0.75" bottom="0.75" header="0.3" footer="0.3"/>
  <pageSetup paperSize="9" scale="98" fitToHeight="0" orientation="landscape" horizontalDpi="180" verticalDpi="180" r:id="rId1"/>
  <ignoredErrors>
    <ignoredError sqref="P12:P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topLeftCell="A214" workbookViewId="0">
      <selection activeCell="H23" sqref="H23"/>
    </sheetView>
  </sheetViews>
  <sheetFormatPr defaultRowHeight="15" x14ac:dyDescent="0.25"/>
  <sheetData>
    <row r="6" spans="1:9" x14ac:dyDescent="0.25">
      <c r="B6" t="s">
        <v>8</v>
      </c>
      <c r="G6" t="s">
        <v>11</v>
      </c>
    </row>
    <row r="7" spans="1:9" x14ac:dyDescent="0.25">
      <c r="A7">
        <v>1</v>
      </c>
      <c r="B7" s="2">
        <v>2.1111111111111108E-2</v>
      </c>
      <c r="C7" s="3">
        <f>200-SUM(B7/B7*100)</f>
        <v>100</v>
      </c>
      <c r="D7" s="3">
        <f>SUM(C7*2)</f>
        <v>200</v>
      </c>
      <c r="F7">
        <v>1</v>
      </c>
      <c r="G7" s="2">
        <v>2.0659722222222222E-2</v>
      </c>
      <c r="H7" s="3">
        <f>200-SUM(G7/G7*100)</f>
        <v>100</v>
      </c>
      <c r="I7" s="3">
        <f>SUM(H7*2)</f>
        <v>200</v>
      </c>
    </row>
    <row r="8" spans="1:9" x14ac:dyDescent="0.25">
      <c r="A8">
        <v>2</v>
      </c>
      <c r="B8" s="2">
        <v>2.9548611111111109E-2</v>
      </c>
      <c r="C8" s="3">
        <f>200-SUM(B8/B7*100)</f>
        <v>60.03289473684211</v>
      </c>
      <c r="D8" s="3">
        <f t="shared" ref="D8:D11" si="0">SUM(C8*2)</f>
        <v>120.06578947368422</v>
      </c>
      <c r="F8">
        <v>2</v>
      </c>
      <c r="G8" s="2">
        <v>2.5636574074074072E-2</v>
      </c>
      <c r="H8" s="3">
        <f>200-SUM(G8/G7*100)</f>
        <v>75.910364145658264</v>
      </c>
      <c r="I8" s="3">
        <f t="shared" ref="I8:I11" si="1">SUM(H8*2)</f>
        <v>151.82072829131653</v>
      </c>
    </row>
    <row r="9" spans="1:9" x14ac:dyDescent="0.25">
      <c r="A9">
        <v>3</v>
      </c>
      <c r="B9" s="2">
        <v>3.4733796296296297E-2</v>
      </c>
      <c r="C9" s="3">
        <f>200-SUM(B9/B7*100)</f>
        <v>35.471491228070136</v>
      </c>
      <c r="D9" s="3">
        <f t="shared" si="0"/>
        <v>70.942982456140271</v>
      </c>
      <c r="F9">
        <v>3</v>
      </c>
      <c r="G9" s="2">
        <v>3.0775462962962966E-2</v>
      </c>
      <c r="H9" s="3">
        <f>200-SUM(G9/G7*100)</f>
        <v>51.036414565826306</v>
      </c>
      <c r="I9" s="3">
        <f t="shared" si="1"/>
        <v>102.07282913165261</v>
      </c>
    </row>
    <row r="10" spans="1:9" x14ac:dyDescent="0.25">
      <c r="A10">
        <v>4</v>
      </c>
      <c r="B10" s="2">
        <v>5.1087962962962967E-2</v>
      </c>
      <c r="C10" s="3">
        <f>200-SUM(B10/B7*100)</f>
        <v>-41.995614035087755</v>
      </c>
      <c r="D10" s="3">
        <f t="shared" si="0"/>
        <v>-83.991228070175509</v>
      </c>
      <c r="F10">
        <v>4</v>
      </c>
      <c r="G10" s="2">
        <v>3.1504629629629625E-2</v>
      </c>
      <c r="H10" s="5">
        <f>200-SUM(G10/G7*100)</f>
        <v>47.50700280112045</v>
      </c>
      <c r="I10" s="3">
        <f>SUM(H10*2)</f>
        <v>95.0140056022409</v>
      </c>
    </row>
    <row r="11" spans="1:9" x14ac:dyDescent="0.25">
      <c r="A11">
        <v>5</v>
      </c>
      <c r="B11" s="2">
        <v>5.3622685185185183E-2</v>
      </c>
      <c r="C11" s="3">
        <f>200-SUM(B11/B7*100)</f>
        <v>-54.002192982456165</v>
      </c>
      <c r="D11" s="3">
        <f t="shared" si="0"/>
        <v>-108.00438596491233</v>
      </c>
      <c r="F11">
        <v>5</v>
      </c>
      <c r="G11" s="4">
        <v>3.4872685185185187E-2</v>
      </c>
      <c r="H11" s="3">
        <f>200-SUM(G11/G7*100)</f>
        <v>31.204481792717075</v>
      </c>
      <c r="I11" s="3">
        <f t="shared" si="1"/>
        <v>62.408963585434151</v>
      </c>
    </row>
    <row r="12" spans="1:9" x14ac:dyDescent="0.25">
      <c r="B12" s="2"/>
    </row>
    <row r="13" spans="1:9" x14ac:dyDescent="0.25">
      <c r="B13" s="2" t="s">
        <v>9</v>
      </c>
      <c r="G13" t="s">
        <v>12</v>
      </c>
    </row>
    <row r="14" spans="1:9" x14ac:dyDescent="0.25">
      <c r="A14">
        <v>1</v>
      </c>
      <c r="B14" s="2">
        <v>4.1504629629629627E-2</v>
      </c>
      <c r="C14" s="3">
        <f>200-SUM(B14/B14*100)</f>
        <v>100</v>
      </c>
      <c r="D14" s="3">
        <f>SUM(C14*2)</f>
        <v>200</v>
      </c>
      <c r="F14">
        <v>1</v>
      </c>
      <c r="G14" s="2">
        <v>2.5717592592592594E-2</v>
      </c>
      <c r="H14" s="3">
        <f>200-SUM(G14/G14*100)</f>
        <v>100</v>
      </c>
      <c r="I14" s="3">
        <f>SUM(H14*2)</f>
        <v>200</v>
      </c>
    </row>
    <row r="15" spans="1:9" x14ac:dyDescent="0.25">
      <c r="A15">
        <v>2</v>
      </c>
      <c r="B15" s="2">
        <v>4.3923611111111115E-2</v>
      </c>
      <c r="C15" s="3">
        <f>200-SUM(B15/B14*100)</f>
        <v>94.171779141104281</v>
      </c>
      <c r="D15" s="3">
        <f t="shared" ref="D15:D18" si="2">SUM(C15*2)</f>
        <v>188.34355828220856</v>
      </c>
      <c r="F15">
        <v>2</v>
      </c>
      <c r="G15" s="2">
        <v>4.9606481481481481E-2</v>
      </c>
      <c r="H15" s="3">
        <f>200-SUM(G15/G14*100)</f>
        <v>7.1107110711071186</v>
      </c>
      <c r="I15" s="3">
        <f t="shared" ref="I15:I17" si="3">SUM(H15*2)</f>
        <v>14.221422142214237</v>
      </c>
    </row>
    <row r="16" spans="1:9" x14ac:dyDescent="0.25">
      <c r="A16">
        <v>3</v>
      </c>
      <c r="B16" s="4">
        <v>5.6261574074074068E-2</v>
      </c>
      <c r="C16" s="3">
        <f>200-SUM(B16/B14*100)</f>
        <v>64.445064138315672</v>
      </c>
      <c r="D16" s="3">
        <f t="shared" si="2"/>
        <v>128.89012827663134</v>
      </c>
      <c r="F16">
        <v>3</v>
      </c>
      <c r="G16" s="4">
        <v>5.2708333333333336E-2</v>
      </c>
      <c r="H16" s="3">
        <f>200-SUM(G16/G14*100)</f>
        <v>-4.9504950495049513</v>
      </c>
      <c r="I16" s="3">
        <f t="shared" si="3"/>
        <v>-9.9009900990099027</v>
      </c>
    </row>
    <row r="17" spans="1:9" x14ac:dyDescent="0.25">
      <c r="A17">
        <v>4</v>
      </c>
      <c r="B17" s="4">
        <v>5.7939814814814812E-2</v>
      </c>
      <c r="C17" s="3">
        <f>200-SUM(B17/B14*100)</f>
        <v>60.401561628555498</v>
      </c>
      <c r="D17" s="3">
        <f t="shared" si="2"/>
        <v>120.803123257111</v>
      </c>
      <c r="F17">
        <v>4</v>
      </c>
      <c r="G17" s="4">
        <v>6.4629629629629634E-2</v>
      </c>
      <c r="H17" s="3">
        <f>200-SUM(G17/G14*100)</f>
        <v>-51.305130513051324</v>
      </c>
      <c r="I17" s="3">
        <f t="shared" si="3"/>
        <v>-102.61026102610265</v>
      </c>
    </row>
    <row r="18" spans="1:9" x14ac:dyDescent="0.25">
      <c r="A18">
        <v>5</v>
      </c>
      <c r="B18" s="4">
        <v>6.1469907407407404E-2</v>
      </c>
      <c r="C18" s="3">
        <f>200-SUM(B18/B14*100)</f>
        <v>51.896263245956504</v>
      </c>
      <c r="D18" s="3">
        <f t="shared" si="2"/>
        <v>103.79252649191301</v>
      </c>
    </row>
    <row r="20" spans="1:9" x14ac:dyDescent="0.25">
      <c r="B20" t="s">
        <v>10</v>
      </c>
      <c r="G20" t="s">
        <v>13</v>
      </c>
    </row>
    <row r="21" spans="1:9" x14ac:dyDescent="0.25">
      <c r="A21">
        <v>1</v>
      </c>
      <c r="C21">
        <v>100</v>
      </c>
      <c r="D21">
        <v>200</v>
      </c>
      <c r="F21">
        <v>1</v>
      </c>
      <c r="G21" s="2">
        <v>3.6793981481481483E-2</v>
      </c>
      <c r="H21" s="3">
        <f>200-SUM(G21/G21*100)</f>
        <v>100</v>
      </c>
      <c r="I21" s="3">
        <f>SUM(H21*2)</f>
        <v>200</v>
      </c>
    </row>
    <row r="22" spans="1:9" x14ac:dyDescent="0.25">
      <c r="F22">
        <v>2</v>
      </c>
      <c r="G22" s="2">
        <v>4.0636574074074075E-2</v>
      </c>
      <c r="H22" s="3">
        <f>200-SUM(G22/G21*100)</f>
        <v>89.556464296948718</v>
      </c>
      <c r="I22" s="3">
        <f t="shared" ref="I22:I23" si="4">SUM(H22*2)</f>
        <v>179.11292859389744</v>
      </c>
    </row>
    <row r="23" spans="1:9" x14ac:dyDescent="0.25">
      <c r="F23">
        <v>3</v>
      </c>
      <c r="G23" s="4">
        <v>5.1273148148148151E-2</v>
      </c>
      <c r="H23" s="3">
        <f>200-SUM(G23/G21*100)</f>
        <v>60.648002516514623</v>
      </c>
      <c r="I23" s="3">
        <f t="shared" si="4"/>
        <v>121.29600503302925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</vt:lpstr>
      <vt:lpstr>счет</vt:lpstr>
      <vt:lpstr>Лист3</vt:lpstr>
      <vt:lpstr>сводный!Область_печати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2014-12-24T16:24:03Z</dcterms:modified>
</cp:coreProperties>
</file>