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ван\Downloads\"/>
    </mc:Choice>
  </mc:AlternateContent>
  <bookViews>
    <workbookView xWindow="0" yWindow="0" windowWidth="20490" windowHeight="8115"/>
  </bookViews>
  <sheets>
    <sheet name="ИТОГОВЫЙ" sheetId="1" r:id="rId1"/>
    <sheet name="ЭТАПЫ" sheetId="2" r:id="rId2"/>
    <sheet name="Очки" sheetId="3" state="hidden" r:id="rId3"/>
    <sheet name="Коэффициенты" sheetId="4" state="hidden" r:id="rId4"/>
  </sheets>
  <definedNames>
    <definedName name="_xlnm._FilterDatabase" localSheetId="1" hidden="1">ЭТАПЫ!$A$5:$AG$164</definedName>
    <definedName name="_xlnm.Print_Titles" localSheetId="0">ИТОГОВЫЙ!$1:$5</definedName>
    <definedName name="_xlnm.Print_Area" localSheetId="0">ИТОГОВЫЙ!$A$1:$W$148</definedName>
  </definedNames>
  <calcPr calcId="171027"/>
</workbook>
</file>

<file path=xl/calcChain.xml><?xml version="1.0" encoding="utf-8"?>
<calcChain xmlns="http://schemas.openxmlformats.org/spreadsheetml/2006/main">
  <c r="F7" i="1" l="1"/>
  <c r="F9" i="1"/>
  <c r="F6" i="1"/>
  <c r="F15" i="1"/>
  <c r="F11" i="1"/>
  <c r="F13" i="1"/>
  <c r="F12" i="1"/>
  <c r="F10" i="1"/>
  <c r="F17" i="1"/>
  <c r="F14" i="1"/>
  <c r="F16" i="1"/>
  <c r="F18" i="1"/>
  <c r="F19" i="1"/>
  <c r="F23" i="1"/>
  <c r="F20" i="1"/>
  <c r="F21" i="1"/>
  <c r="F22" i="1"/>
  <c r="F24" i="1"/>
  <c r="F26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39" i="1"/>
  <c r="F41" i="1"/>
  <c r="F42" i="1"/>
  <c r="F43" i="1"/>
  <c r="F44" i="1"/>
  <c r="F45" i="1"/>
  <c r="F46" i="1"/>
  <c r="F47" i="1"/>
  <c r="F49" i="1"/>
  <c r="F48" i="1"/>
  <c r="F50" i="1"/>
  <c r="F51" i="1"/>
  <c r="F52" i="1"/>
  <c r="F53" i="1"/>
  <c r="F56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E7" i="1"/>
  <c r="E9" i="1"/>
  <c r="E6" i="1"/>
  <c r="E15" i="1"/>
  <c r="E11" i="1"/>
  <c r="E13" i="1"/>
  <c r="E12" i="1"/>
  <c r="E10" i="1"/>
  <c r="E17" i="1"/>
  <c r="E14" i="1"/>
  <c r="E16" i="1"/>
  <c r="E18" i="1"/>
  <c r="E19" i="1"/>
  <c r="E23" i="1"/>
  <c r="E20" i="1"/>
  <c r="E21" i="1"/>
  <c r="E22" i="1"/>
  <c r="E24" i="1"/>
  <c r="E26" i="1"/>
  <c r="E25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39" i="1"/>
  <c r="E41" i="1"/>
  <c r="E42" i="1"/>
  <c r="E43" i="1"/>
  <c r="E44" i="1"/>
  <c r="E45" i="1"/>
  <c r="E46" i="1"/>
  <c r="E47" i="1"/>
  <c r="E49" i="1"/>
  <c r="E48" i="1"/>
  <c r="E50" i="1"/>
  <c r="E51" i="1"/>
  <c r="E52" i="1"/>
  <c r="E53" i="1"/>
  <c r="E56" i="1"/>
  <c r="E54" i="1"/>
  <c r="E55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D7" i="1"/>
  <c r="D9" i="1"/>
  <c r="D6" i="1"/>
  <c r="D15" i="1"/>
  <c r="D11" i="1"/>
  <c r="D13" i="1"/>
  <c r="D12" i="1"/>
  <c r="D10" i="1"/>
  <c r="D17" i="1"/>
  <c r="D14" i="1"/>
  <c r="D16" i="1"/>
  <c r="D18" i="1"/>
  <c r="D19" i="1"/>
  <c r="D23" i="1"/>
  <c r="D20" i="1"/>
  <c r="D21" i="1"/>
  <c r="D22" i="1"/>
  <c r="D24" i="1"/>
  <c r="D26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39" i="1"/>
  <c r="D41" i="1"/>
  <c r="D42" i="1"/>
  <c r="D43" i="1"/>
  <c r="D44" i="1"/>
  <c r="D45" i="1"/>
  <c r="D46" i="1"/>
  <c r="D47" i="1"/>
  <c r="D49" i="1"/>
  <c r="D48" i="1"/>
  <c r="D50" i="1"/>
  <c r="D51" i="1"/>
  <c r="D52" i="1"/>
  <c r="D53" i="1"/>
  <c r="D56" i="1"/>
  <c r="D54" i="1"/>
  <c r="D55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8" i="1"/>
  <c r="E8" i="1"/>
  <c r="F8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6" i="1"/>
  <c r="F105" i="1"/>
  <c r="F107" i="1"/>
  <c r="F108" i="1"/>
  <c r="F109" i="1"/>
  <c r="F110" i="1"/>
  <c r="F111" i="1"/>
  <c r="F112" i="1"/>
  <c r="F113" i="1"/>
  <c r="F114" i="1"/>
  <c r="F115" i="1"/>
  <c r="F116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6" i="1"/>
  <c r="E105" i="1"/>
  <c r="E107" i="1"/>
  <c r="E108" i="1"/>
  <c r="E109" i="1"/>
  <c r="E110" i="1"/>
  <c r="E111" i="1"/>
  <c r="E112" i="1"/>
  <c r="E113" i="1"/>
  <c r="E114" i="1"/>
  <c r="E115" i="1"/>
  <c r="E116" i="1"/>
  <c r="D94" i="1"/>
  <c r="D93" i="1"/>
  <c r="D92" i="1"/>
  <c r="D91" i="1"/>
  <c r="D90" i="1"/>
  <c r="D89" i="1"/>
  <c r="E89" i="1"/>
  <c r="F89" i="1"/>
  <c r="AI49" i="2"/>
  <c r="T48" i="1" s="1"/>
  <c r="AG49" i="2"/>
  <c r="S48" i="1" s="1"/>
  <c r="AC49" i="2"/>
  <c r="Q48" i="1" s="1"/>
  <c r="AA49" i="2"/>
  <c r="P48" i="1" s="1"/>
  <c r="Y49" i="2"/>
  <c r="O48" i="1" s="1"/>
  <c r="W49" i="2"/>
  <c r="N48" i="1" s="1"/>
  <c r="S49" i="2"/>
  <c r="L48" i="1" s="1"/>
  <c r="Q49" i="2"/>
  <c r="K48" i="1" s="1"/>
  <c r="O49" i="2"/>
  <c r="J48" i="1" s="1"/>
  <c r="M49" i="2"/>
  <c r="I48" i="1" s="1"/>
  <c r="K49" i="2"/>
  <c r="H48" i="1" s="1"/>
  <c r="I49" i="2"/>
  <c r="G48" i="1" s="1"/>
  <c r="D49" i="2"/>
  <c r="C49" i="2" s="1"/>
  <c r="U49" i="2" s="1"/>
  <c r="M48" i="1" s="1"/>
  <c r="T126" i="1"/>
  <c r="T125" i="1"/>
  <c r="T124" i="1"/>
  <c r="T123" i="1"/>
  <c r="T122" i="1"/>
  <c r="T121" i="1"/>
  <c r="T120" i="1"/>
  <c r="T119" i="1"/>
  <c r="T118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AI69" i="2"/>
  <c r="T69" i="1" s="1"/>
  <c r="AG69" i="2"/>
  <c r="S69" i="1" s="1"/>
  <c r="AE69" i="2"/>
  <c r="R69" i="1" s="1"/>
  <c r="AC69" i="2"/>
  <c r="Q69" i="1" s="1"/>
  <c r="AA69" i="2"/>
  <c r="P69" i="1" s="1"/>
  <c r="Y69" i="2"/>
  <c r="O69" i="1" s="1"/>
  <c r="W69" i="2"/>
  <c r="N69" i="1" s="1"/>
  <c r="S69" i="2"/>
  <c r="L69" i="1" s="1"/>
  <c r="Q69" i="2"/>
  <c r="K69" i="1" s="1"/>
  <c r="O69" i="2"/>
  <c r="J69" i="1" s="1"/>
  <c r="M69" i="2"/>
  <c r="I69" i="1" s="1"/>
  <c r="K69" i="2"/>
  <c r="H69" i="1" s="1"/>
  <c r="I69" i="2"/>
  <c r="G69" i="1" s="1"/>
  <c r="D69" i="2"/>
  <c r="C69" i="2" s="1"/>
  <c r="U69" i="2" s="1"/>
  <c r="M69" i="1" s="1"/>
  <c r="AI68" i="2"/>
  <c r="T68" i="1" s="1"/>
  <c r="AG68" i="2"/>
  <c r="S68" i="1" s="1"/>
  <c r="AE68" i="2"/>
  <c r="R68" i="1" s="1"/>
  <c r="AC68" i="2"/>
  <c r="Q68" i="1" s="1"/>
  <c r="AA68" i="2"/>
  <c r="P68" i="1" s="1"/>
  <c r="Y68" i="2"/>
  <c r="O68" i="1" s="1"/>
  <c r="W68" i="2"/>
  <c r="N68" i="1" s="1"/>
  <c r="S68" i="2"/>
  <c r="L68" i="1" s="1"/>
  <c r="Q68" i="2"/>
  <c r="K68" i="1" s="1"/>
  <c r="O68" i="2"/>
  <c r="J68" i="1" s="1"/>
  <c r="M68" i="2"/>
  <c r="I68" i="1" s="1"/>
  <c r="K68" i="2"/>
  <c r="H68" i="1" s="1"/>
  <c r="I68" i="2"/>
  <c r="G68" i="1" s="1"/>
  <c r="D68" i="2"/>
  <c r="C68" i="2" s="1"/>
  <c r="U68" i="2" s="1"/>
  <c r="M68" i="1" s="1"/>
  <c r="AI61" i="2"/>
  <c r="T61" i="1" s="1"/>
  <c r="AG61" i="2"/>
  <c r="S61" i="1" s="1"/>
  <c r="AE61" i="2"/>
  <c r="R61" i="1" s="1"/>
  <c r="AC61" i="2"/>
  <c r="Q61" i="1" s="1"/>
  <c r="AA61" i="2"/>
  <c r="P61" i="1" s="1"/>
  <c r="Y61" i="2"/>
  <c r="O61" i="1" s="1"/>
  <c r="W61" i="2"/>
  <c r="N61" i="1" s="1"/>
  <c r="S61" i="2"/>
  <c r="L61" i="1" s="1"/>
  <c r="Q61" i="2"/>
  <c r="K61" i="1" s="1"/>
  <c r="O61" i="2"/>
  <c r="J61" i="1" s="1"/>
  <c r="M61" i="2"/>
  <c r="I61" i="1" s="1"/>
  <c r="K61" i="2"/>
  <c r="H61" i="1" s="1"/>
  <c r="I61" i="2"/>
  <c r="G61" i="1" s="1"/>
  <c r="D61" i="2"/>
  <c r="C61" i="2" s="1"/>
  <c r="U61" i="2" s="1"/>
  <c r="M61" i="1" s="1"/>
  <c r="AI60" i="2"/>
  <c r="T60" i="1" s="1"/>
  <c r="AG60" i="2"/>
  <c r="S60" i="1" s="1"/>
  <c r="AE60" i="2"/>
  <c r="R60" i="1" s="1"/>
  <c r="AC60" i="2"/>
  <c r="Q60" i="1" s="1"/>
  <c r="AA60" i="2"/>
  <c r="P60" i="1" s="1"/>
  <c r="Y60" i="2"/>
  <c r="O60" i="1" s="1"/>
  <c r="W60" i="2"/>
  <c r="N60" i="1" s="1"/>
  <c r="S60" i="2"/>
  <c r="L60" i="1" s="1"/>
  <c r="Q60" i="2"/>
  <c r="K60" i="1" s="1"/>
  <c r="O60" i="2"/>
  <c r="J60" i="1" s="1"/>
  <c r="M60" i="2"/>
  <c r="I60" i="1" s="1"/>
  <c r="K60" i="2"/>
  <c r="H60" i="1" s="1"/>
  <c r="I60" i="2"/>
  <c r="G60" i="1" s="1"/>
  <c r="D60" i="2"/>
  <c r="C60" i="2" s="1"/>
  <c r="U60" i="2" s="1"/>
  <c r="M60" i="1" s="1"/>
  <c r="AG56" i="2"/>
  <c r="S55" i="1" s="1"/>
  <c r="AE56" i="2"/>
  <c r="R55" i="1" s="1"/>
  <c r="AC56" i="2"/>
  <c r="Q55" i="1" s="1"/>
  <c r="AA56" i="2"/>
  <c r="P55" i="1" s="1"/>
  <c r="Y56" i="2"/>
  <c r="O55" i="1" s="1"/>
  <c r="W56" i="2"/>
  <c r="N55" i="1" s="1"/>
  <c r="U56" i="2"/>
  <c r="M55" i="1" s="1"/>
  <c r="S56" i="2"/>
  <c r="L55" i="1" s="1"/>
  <c r="Q56" i="2"/>
  <c r="K55" i="1" s="1"/>
  <c r="O56" i="2"/>
  <c r="J55" i="1" s="1"/>
  <c r="M56" i="2"/>
  <c r="I55" i="1" s="1"/>
  <c r="K56" i="2"/>
  <c r="H55" i="1" s="1"/>
  <c r="I56" i="2"/>
  <c r="G55" i="1" s="1"/>
  <c r="D56" i="2"/>
  <c r="C56" i="2" s="1"/>
  <c r="AI56" i="2" s="1"/>
  <c r="T55" i="1" s="1"/>
  <c r="AG55" i="2"/>
  <c r="S54" i="1" s="1"/>
  <c r="AE55" i="2"/>
  <c r="R54" i="1" s="1"/>
  <c r="AC55" i="2"/>
  <c r="Q54" i="1" s="1"/>
  <c r="Y55" i="2"/>
  <c r="O54" i="1" s="1"/>
  <c r="W55" i="2"/>
  <c r="N54" i="1" s="1"/>
  <c r="U55" i="2"/>
  <c r="M54" i="1" s="1"/>
  <c r="S55" i="2"/>
  <c r="L54" i="1" s="1"/>
  <c r="Q55" i="2"/>
  <c r="K54" i="1" s="1"/>
  <c r="O55" i="2"/>
  <c r="J54" i="1" s="1"/>
  <c r="M55" i="2"/>
  <c r="I54" i="1" s="1"/>
  <c r="K55" i="2"/>
  <c r="H54" i="1" s="1"/>
  <c r="I55" i="2"/>
  <c r="G54" i="1" s="1"/>
  <c r="D55" i="2"/>
  <c r="C55" i="2" s="1"/>
  <c r="AA55" i="2" s="1"/>
  <c r="P54" i="1" s="1"/>
  <c r="AI148" i="2"/>
  <c r="T110" i="1" s="1"/>
  <c r="AI154" i="2"/>
  <c r="T116" i="1" s="1"/>
  <c r="AI137" i="2"/>
  <c r="T99" i="1" s="1"/>
  <c r="AI151" i="2"/>
  <c r="T113" i="1" s="1"/>
  <c r="AI143" i="2"/>
  <c r="T106" i="1" s="1"/>
  <c r="AI145" i="2"/>
  <c r="T107" i="1" s="1"/>
  <c r="AI142" i="2"/>
  <c r="T104" i="1" s="1"/>
  <c r="AI141" i="2"/>
  <c r="T103" i="1" s="1"/>
  <c r="AI136" i="2"/>
  <c r="T98" i="1" s="1"/>
  <c r="AI132" i="2"/>
  <c r="T94" i="1" s="1"/>
  <c r="AI147" i="2"/>
  <c r="T109" i="1" s="1"/>
  <c r="AI149" i="2"/>
  <c r="T111" i="1" s="1"/>
  <c r="AI140" i="2"/>
  <c r="T102" i="1" s="1"/>
  <c r="AI152" i="2"/>
  <c r="T114" i="1" s="1"/>
  <c r="AI131" i="2"/>
  <c r="T93" i="1" s="1"/>
  <c r="AI176" i="2"/>
  <c r="AI150" i="2"/>
  <c r="T112" i="1" s="1"/>
  <c r="AI146" i="2"/>
  <c r="T108" i="1" s="1"/>
  <c r="AI175" i="2"/>
  <c r="AI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I161" i="2"/>
  <c r="AI160" i="2"/>
  <c r="AI159" i="2"/>
  <c r="AI158" i="2"/>
  <c r="AI157" i="2"/>
  <c r="AI153" i="2"/>
  <c r="T115" i="1" s="1"/>
  <c r="AI130" i="2"/>
  <c r="T92" i="1" s="1"/>
  <c r="AI128" i="2"/>
  <c r="T90" i="1" s="1"/>
  <c r="AI135" i="2"/>
  <c r="T97" i="1" s="1"/>
  <c r="AI133" i="2"/>
  <c r="T95" i="1" s="1"/>
  <c r="AI156" i="2"/>
  <c r="AI139" i="2"/>
  <c r="T101" i="1" s="1"/>
  <c r="AI155" i="2"/>
  <c r="AI138" i="2"/>
  <c r="T100" i="1" s="1"/>
  <c r="AI65" i="2"/>
  <c r="T65" i="1" s="1"/>
  <c r="AI58" i="2"/>
  <c r="T58" i="1" s="1"/>
  <c r="AI46" i="2"/>
  <c r="T46" i="1" s="1"/>
  <c r="AI67" i="2"/>
  <c r="T67" i="1" s="1"/>
  <c r="AI48" i="2"/>
  <c r="T49" i="1" s="1"/>
  <c r="AI64" i="2"/>
  <c r="T64" i="1" s="1"/>
  <c r="AI66" i="2"/>
  <c r="T66" i="1" s="1"/>
  <c r="AI20" i="2"/>
  <c r="T23" i="1" s="1"/>
  <c r="AI52" i="2"/>
  <c r="T52" i="1" s="1"/>
  <c r="AI38" i="2"/>
  <c r="T38" i="1" s="1"/>
  <c r="AI63" i="2"/>
  <c r="T63" i="1" s="1"/>
  <c r="AI51" i="2"/>
  <c r="T51" i="1" s="1"/>
  <c r="AI57" i="2"/>
  <c r="T57" i="1" s="1"/>
  <c r="AI34" i="2"/>
  <c r="T34" i="1" s="1"/>
  <c r="AI30" i="2"/>
  <c r="T30" i="1" s="1"/>
  <c r="AI27" i="2"/>
  <c r="T27" i="1" s="1"/>
  <c r="AI62" i="2"/>
  <c r="T62" i="1" s="1"/>
  <c r="AI33" i="2"/>
  <c r="T33" i="1" s="1"/>
  <c r="AI41" i="2"/>
  <c r="T41" i="1" s="1"/>
  <c r="AI44" i="2"/>
  <c r="T44" i="1" s="1"/>
  <c r="AI42" i="2"/>
  <c r="T42" i="1" s="1"/>
  <c r="AI54" i="2"/>
  <c r="T56" i="1" s="1"/>
  <c r="AI53" i="2"/>
  <c r="T53" i="1" s="1"/>
  <c r="AI28" i="2"/>
  <c r="T28" i="1" s="1"/>
  <c r="AI126" i="2"/>
  <c r="AI125" i="2"/>
  <c r="AI124" i="2"/>
  <c r="AI123" i="2"/>
  <c r="AI122" i="2"/>
  <c r="AI121" i="2"/>
  <c r="AI120" i="2"/>
  <c r="AI119" i="2"/>
  <c r="AI35" i="2"/>
  <c r="T35" i="1" s="1"/>
  <c r="AI118" i="2"/>
  <c r="AI117" i="2"/>
  <c r="AI116" i="2"/>
  <c r="AI115" i="2"/>
  <c r="AI114" i="2"/>
  <c r="AI113" i="2"/>
  <c r="AI112" i="2"/>
  <c r="AI111" i="2"/>
  <c r="AI110" i="2"/>
  <c r="AI109" i="2"/>
  <c r="AI108" i="2"/>
  <c r="AI107" i="2"/>
  <c r="AI106" i="2"/>
  <c r="AI105" i="2"/>
  <c r="AI21" i="2"/>
  <c r="T20" i="1" s="1"/>
  <c r="AI36" i="2"/>
  <c r="T36" i="1" s="1"/>
  <c r="AI104" i="2"/>
  <c r="AI40" i="2"/>
  <c r="T39" i="1" s="1"/>
  <c r="AI15" i="2"/>
  <c r="T17" i="1" s="1"/>
  <c r="AI103" i="2"/>
  <c r="AI102" i="2"/>
  <c r="AI39" i="2"/>
  <c r="T40" i="1" s="1"/>
  <c r="AI43" i="2"/>
  <c r="T43" i="1" s="1"/>
  <c r="AI101" i="2"/>
  <c r="AI50" i="2"/>
  <c r="T50" i="1" s="1"/>
  <c r="AI100" i="2"/>
  <c r="AI45" i="2"/>
  <c r="T45" i="1" s="1"/>
  <c r="AI99" i="2"/>
  <c r="AI98" i="2"/>
  <c r="AI97" i="2"/>
  <c r="AI37" i="2"/>
  <c r="T37" i="1" s="1"/>
  <c r="AI96" i="2"/>
  <c r="AI95" i="2"/>
  <c r="AI17" i="2"/>
  <c r="T16" i="1" s="1"/>
  <c r="AI94" i="2"/>
  <c r="AI93" i="2"/>
  <c r="AI92" i="2"/>
  <c r="AI91" i="2"/>
  <c r="AI90" i="2"/>
  <c r="AI89" i="2"/>
  <c r="AI88" i="2"/>
  <c r="AI87" i="2"/>
  <c r="AI86" i="2"/>
  <c r="AI85" i="2"/>
  <c r="AI84" i="2"/>
  <c r="AI83" i="2"/>
  <c r="AI14" i="2"/>
  <c r="T10" i="1" s="1"/>
  <c r="AI47" i="2"/>
  <c r="T47" i="1" s="1"/>
  <c r="AI82" i="2"/>
  <c r="AI81" i="2"/>
  <c r="AI59" i="2"/>
  <c r="T59" i="1" s="1"/>
  <c r="AI80" i="2"/>
  <c r="AI79" i="2"/>
  <c r="AI78" i="2"/>
  <c r="AI19" i="2"/>
  <c r="T19" i="1" s="1"/>
  <c r="AI77" i="2"/>
  <c r="AI76" i="2"/>
  <c r="AI75" i="2"/>
  <c r="AI25" i="2"/>
  <c r="T26" i="1" s="1"/>
  <c r="AI74" i="2"/>
  <c r="AI13" i="2"/>
  <c r="T12" i="1" s="1"/>
  <c r="AI73" i="2"/>
  <c r="AI72" i="2"/>
  <c r="AI71" i="2"/>
  <c r="AI29" i="2"/>
  <c r="T29" i="1" s="1"/>
  <c r="AI24" i="2"/>
  <c r="T24" i="1" s="1"/>
  <c r="AI8" i="2"/>
  <c r="T9" i="1" s="1"/>
  <c r="AI32" i="2"/>
  <c r="T32" i="1" s="1"/>
  <c r="AI70" i="2"/>
  <c r="AI22" i="2"/>
  <c r="T21" i="1" s="1"/>
  <c r="AI9" i="2"/>
  <c r="T6" i="1" s="1"/>
  <c r="AH3" i="2"/>
  <c r="AG148" i="2"/>
  <c r="S110" i="1" s="1"/>
  <c r="AE148" i="2"/>
  <c r="R110" i="1" s="1"/>
  <c r="AC148" i="2"/>
  <c r="Q110" i="1" s="1"/>
  <c r="Y148" i="2"/>
  <c r="O110" i="1" s="1"/>
  <c r="W148" i="2"/>
  <c r="N110" i="1" s="1"/>
  <c r="U148" i="2"/>
  <c r="M110" i="1" s="1"/>
  <c r="S148" i="2"/>
  <c r="L110" i="1" s="1"/>
  <c r="Q148" i="2"/>
  <c r="K110" i="1" s="1"/>
  <c r="O148" i="2"/>
  <c r="J110" i="1" s="1"/>
  <c r="M148" i="2"/>
  <c r="I110" i="1" s="1"/>
  <c r="I148" i="2"/>
  <c r="G110" i="1" s="1"/>
  <c r="D148" i="2"/>
  <c r="C148" i="2" s="1"/>
  <c r="K148" i="2" s="1"/>
  <c r="H110" i="1" s="1"/>
  <c r="AG65" i="2"/>
  <c r="S65" i="1" s="1"/>
  <c r="AE65" i="2"/>
  <c r="R65" i="1" s="1"/>
  <c r="AC65" i="2"/>
  <c r="Q65" i="1" s="1"/>
  <c r="Y65" i="2"/>
  <c r="O65" i="1" s="1"/>
  <c r="W65" i="2"/>
  <c r="N65" i="1" s="1"/>
  <c r="U65" i="2"/>
  <c r="M65" i="1" s="1"/>
  <c r="S65" i="2"/>
  <c r="L65" i="1" s="1"/>
  <c r="Q65" i="2"/>
  <c r="K65" i="1" s="1"/>
  <c r="O65" i="2"/>
  <c r="J65" i="1" s="1"/>
  <c r="M65" i="2"/>
  <c r="I65" i="1" s="1"/>
  <c r="K65" i="2"/>
  <c r="H65" i="1" s="1"/>
  <c r="I65" i="2"/>
  <c r="G65" i="1" s="1"/>
  <c r="D65" i="2"/>
  <c r="C65" i="2" s="1"/>
  <c r="AA65" i="2" s="1"/>
  <c r="P65" i="1" s="1"/>
  <c r="AG58" i="2"/>
  <c r="S58" i="1" s="1"/>
  <c r="AE58" i="2"/>
  <c r="R58" i="1" s="1"/>
  <c r="AC58" i="2"/>
  <c r="Q58" i="1" s="1"/>
  <c r="Y58" i="2"/>
  <c r="O58" i="1" s="1"/>
  <c r="W58" i="2"/>
  <c r="N58" i="1" s="1"/>
  <c r="U58" i="2"/>
  <c r="M58" i="1" s="1"/>
  <c r="S58" i="2"/>
  <c r="L58" i="1" s="1"/>
  <c r="Q58" i="2"/>
  <c r="K58" i="1" s="1"/>
  <c r="O58" i="2"/>
  <c r="J58" i="1" s="1"/>
  <c r="M58" i="2"/>
  <c r="I58" i="1" s="1"/>
  <c r="K58" i="2"/>
  <c r="H58" i="1" s="1"/>
  <c r="I58" i="2"/>
  <c r="G58" i="1" s="1"/>
  <c r="D58" i="2"/>
  <c r="C58" i="2" s="1"/>
  <c r="AA58" i="2" s="1"/>
  <c r="P58" i="1" s="1"/>
  <c r="AG31" i="2"/>
  <c r="S31" i="1" s="1"/>
  <c r="AE31" i="2"/>
  <c r="R31" i="1" s="1"/>
  <c r="Y31" i="2"/>
  <c r="O31" i="1" s="1"/>
  <c r="W31" i="2"/>
  <c r="N31" i="1" s="1"/>
  <c r="U31" i="2"/>
  <c r="M31" i="1" s="1"/>
  <c r="S31" i="2"/>
  <c r="L31" i="1" s="1"/>
  <c r="Q31" i="2"/>
  <c r="K31" i="1" s="1"/>
  <c r="O31" i="2"/>
  <c r="J31" i="1" s="1"/>
  <c r="M31" i="2"/>
  <c r="I31" i="1" s="1"/>
  <c r="K31" i="2"/>
  <c r="H31" i="1" s="1"/>
  <c r="I31" i="2"/>
  <c r="G31" i="1" s="1"/>
  <c r="D31" i="2"/>
  <c r="C31" i="2" s="1"/>
  <c r="AA31" i="2" s="1"/>
  <c r="P31" i="1" s="1"/>
  <c r="AG67" i="2"/>
  <c r="S67" i="1" s="1"/>
  <c r="AE67" i="2"/>
  <c r="R67" i="1" s="1"/>
  <c r="AC67" i="2"/>
  <c r="Q67" i="1" s="1"/>
  <c r="AA67" i="2"/>
  <c r="P67" i="1" s="1"/>
  <c r="W67" i="2"/>
  <c r="N67" i="1" s="1"/>
  <c r="U67" i="2"/>
  <c r="M67" i="1" s="1"/>
  <c r="S67" i="2"/>
  <c r="L67" i="1" s="1"/>
  <c r="Q67" i="2"/>
  <c r="K67" i="1" s="1"/>
  <c r="O67" i="2"/>
  <c r="J67" i="1" s="1"/>
  <c r="M67" i="2"/>
  <c r="I67" i="1" s="1"/>
  <c r="K67" i="2"/>
  <c r="H67" i="1" s="1"/>
  <c r="I67" i="2"/>
  <c r="G67" i="1" s="1"/>
  <c r="D67" i="2"/>
  <c r="C67" i="2" s="1"/>
  <c r="Y67" i="2" s="1"/>
  <c r="O67" i="1" s="1"/>
  <c r="AG46" i="2"/>
  <c r="S46" i="1" s="1"/>
  <c r="AE46" i="2"/>
  <c r="R46" i="1" s="1"/>
  <c r="AC46" i="2"/>
  <c r="Q46" i="1" s="1"/>
  <c r="W46" i="2"/>
  <c r="N46" i="1" s="1"/>
  <c r="U46" i="2"/>
  <c r="M46" i="1" s="1"/>
  <c r="S46" i="2"/>
  <c r="L46" i="1" s="1"/>
  <c r="Q46" i="2"/>
  <c r="K46" i="1" s="1"/>
  <c r="O46" i="2"/>
  <c r="J46" i="1" s="1"/>
  <c r="M46" i="2"/>
  <c r="I46" i="1" s="1"/>
  <c r="K46" i="2"/>
  <c r="H46" i="1" s="1"/>
  <c r="I46" i="2"/>
  <c r="G46" i="1" s="1"/>
  <c r="D46" i="2"/>
  <c r="C46" i="2" s="1"/>
  <c r="Y46" i="2" s="1"/>
  <c r="O46" i="1" s="1"/>
  <c r="AG48" i="2"/>
  <c r="S49" i="1" s="1"/>
  <c r="AE48" i="2"/>
  <c r="R49" i="1" s="1"/>
  <c r="AA48" i="2"/>
  <c r="P49" i="1" s="1"/>
  <c r="U48" i="2"/>
  <c r="M49" i="1" s="1"/>
  <c r="S48" i="2"/>
  <c r="L49" i="1" s="1"/>
  <c r="Q48" i="2"/>
  <c r="K49" i="1" s="1"/>
  <c r="O48" i="2"/>
  <c r="J49" i="1" s="1"/>
  <c r="M48" i="2"/>
  <c r="I49" i="1" s="1"/>
  <c r="K48" i="2"/>
  <c r="H49" i="1" s="1"/>
  <c r="I48" i="2"/>
  <c r="G49" i="1" s="1"/>
  <c r="D48" i="2"/>
  <c r="C48" i="2" s="1"/>
  <c r="W48" i="2" s="1"/>
  <c r="N49" i="1" s="1"/>
  <c r="J3" i="2"/>
  <c r="L3" i="2"/>
  <c r="N3" i="2"/>
  <c r="P3" i="2"/>
  <c r="R3" i="2"/>
  <c r="T3" i="2"/>
  <c r="V3" i="2"/>
  <c r="X3" i="2"/>
  <c r="Z3" i="2"/>
  <c r="AB3" i="2"/>
  <c r="AD3" i="2"/>
  <c r="AF3" i="2"/>
  <c r="H3" i="2"/>
  <c r="B69" i="1" l="1"/>
  <c r="B65" i="1"/>
  <c r="B61" i="1"/>
  <c r="B48" i="1"/>
  <c r="C68" i="1"/>
  <c r="C60" i="1"/>
  <c r="C55" i="1"/>
  <c r="C49" i="1"/>
  <c r="B68" i="1"/>
  <c r="B60" i="1"/>
  <c r="B55" i="1"/>
  <c r="B49" i="1"/>
  <c r="C67" i="1"/>
  <c r="C54" i="1"/>
  <c r="C31" i="1"/>
  <c r="X60" i="1"/>
  <c r="X68" i="1"/>
  <c r="B67" i="1"/>
  <c r="B54" i="1"/>
  <c r="B31" i="1"/>
  <c r="C58" i="1"/>
  <c r="C46" i="1"/>
  <c r="Y61" i="1"/>
  <c r="AA69" i="1"/>
  <c r="B110" i="1"/>
  <c r="B58" i="1"/>
  <c r="B46" i="1"/>
  <c r="C69" i="1"/>
  <c r="C65" i="1"/>
  <c r="C61" i="1"/>
  <c r="C48" i="1"/>
  <c r="Z67" i="1"/>
  <c r="AA67" i="1"/>
  <c r="AB67" i="1"/>
  <c r="Y67" i="1"/>
  <c r="AC67" i="1"/>
  <c r="X67" i="1"/>
  <c r="U67" i="1"/>
  <c r="X55" i="1"/>
  <c r="AB55" i="1"/>
  <c r="U60" i="1"/>
  <c r="Z69" i="1"/>
  <c r="Y65" i="1"/>
  <c r="Z61" i="1"/>
  <c r="U55" i="1"/>
  <c r="AB68" i="1"/>
  <c r="U68" i="1"/>
  <c r="AA58" i="1"/>
  <c r="AB58" i="1"/>
  <c r="AC58" i="1"/>
  <c r="AA68" i="1"/>
  <c r="AB69" i="1"/>
  <c r="AC69" i="1"/>
  <c r="AB65" i="1"/>
  <c r="AC65" i="1"/>
  <c r="AB61" i="1"/>
  <c r="AC61" i="1"/>
  <c r="U58" i="1"/>
  <c r="X58" i="1"/>
  <c r="Y69" i="1"/>
  <c r="Y58" i="1"/>
  <c r="Z58" i="1"/>
  <c r="AA65" i="1"/>
  <c r="AC68" i="1"/>
  <c r="Y68" i="1"/>
  <c r="Z68" i="1"/>
  <c r="AC60" i="1"/>
  <c r="Y60" i="1"/>
  <c r="Z60" i="1"/>
  <c r="AA60" i="1"/>
  <c r="AC55" i="1"/>
  <c r="Y55" i="1"/>
  <c r="Z55" i="1"/>
  <c r="AA55" i="1"/>
  <c r="U69" i="1"/>
  <c r="U65" i="1"/>
  <c r="U61" i="1"/>
  <c r="X69" i="1"/>
  <c r="X65" i="1"/>
  <c r="X61" i="1"/>
  <c r="Z65" i="1"/>
  <c r="AA61" i="1"/>
  <c r="AB60" i="1"/>
  <c r="AE49" i="2"/>
  <c r="B58" i="2"/>
  <c r="B65" i="2"/>
  <c r="B68" i="2"/>
  <c r="B67" i="2"/>
  <c r="B69" i="2"/>
  <c r="B60" i="2"/>
  <c r="B56" i="2"/>
  <c r="B61" i="2"/>
  <c r="AI55" i="2"/>
  <c r="AC48" i="2"/>
  <c r="Q49" i="1" s="1"/>
  <c r="AA148" i="2"/>
  <c r="P110" i="1" s="1"/>
  <c r="AC110" i="1" s="1"/>
  <c r="AC31" i="2"/>
  <c r="Q31" i="1" s="1"/>
  <c r="AA31" i="1" s="1"/>
  <c r="AI31" i="2"/>
  <c r="T31" i="1" s="1"/>
  <c r="AA46" i="2"/>
  <c r="Y48" i="2"/>
  <c r="O49" i="1" s="1"/>
  <c r="X49" i="1" s="1"/>
  <c r="AG64" i="2"/>
  <c r="S64" i="1" s="1"/>
  <c r="AE64" i="2"/>
  <c r="R64" i="1" s="1"/>
  <c r="AC64" i="2"/>
  <c r="Q64" i="1" s="1"/>
  <c r="AA64" i="2"/>
  <c r="P64" i="1" s="1"/>
  <c r="Y64" i="2"/>
  <c r="O64" i="1" s="1"/>
  <c r="U64" i="2"/>
  <c r="M64" i="1" s="1"/>
  <c r="S64" i="2"/>
  <c r="L64" i="1" s="1"/>
  <c r="Q64" i="2"/>
  <c r="K64" i="1" s="1"/>
  <c r="O64" i="2"/>
  <c r="J64" i="1" s="1"/>
  <c r="M64" i="2"/>
  <c r="I64" i="1" s="1"/>
  <c r="K64" i="2"/>
  <c r="H64" i="1" s="1"/>
  <c r="I64" i="2"/>
  <c r="G64" i="1" s="1"/>
  <c r="D64" i="2"/>
  <c r="D138" i="2"/>
  <c r="C138" i="2" s="1"/>
  <c r="I138" i="2"/>
  <c r="G100" i="1" s="1"/>
  <c r="M138" i="2"/>
  <c r="I100" i="1" s="1"/>
  <c r="O138" i="2"/>
  <c r="J100" i="1" s="1"/>
  <c r="Q138" i="2"/>
  <c r="K100" i="1" s="1"/>
  <c r="S138" i="2"/>
  <c r="L100" i="1" s="1"/>
  <c r="U138" i="2"/>
  <c r="M100" i="1" s="1"/>
  <c r="W138" i="2"/>
  <c r="N100" i="1" s="1"/>
  <c r="Y138" i="2"/>
  <c r="O100" i="1" s="1"/>
  <c r="AA138" i="2"/>
  <c r="P100" i="1" s="1"/>
  <c r="AC138" i="2"/>
  <c r="Q100" i="1" s="1"/>
  <c r="AE138" i="2"/>
  <c r="R100" i="1" s="1"/>
  <c r="AG138" i="2"/>
  <c r="S100" i="1" s="1"/>
  <c r="AE16" i="2"/>
  <c r="R14" i="1" s="1"/>
  <c r="Y16" i="2"/>
  <c r="O14" i="1" s="1"/>
  <c r="U16" i="2"/>
  <c r="M14" i="1" s="1"/>
  <c r="S16" i="2"/>
  <c r="L14" i="1" s="1"/>
  <c r="Q16" i="2"/>
  <c r="K14" i="1" s="1"/>
  <c r="M16" i="2"/>
  <c r="I14" i="1" s="1"/>
  <c r="K16" i="2"/>
  <c r="H14" i="1" s="1"/>
  <c r="I16" i="2"/>
  <c r="G14" i="1" s="1"/>
  <c r="D16" i="2"/>
  <c r="AG66" i="2"/>
  <c r="S66" i="1" s="1"/>
  <c r="AE66" i="2"/>
  <c r="R66" i="1" s="1"/>
  <c r="AC66" i="2"/>
  <c r="Q66" i="1" s="1"/>
  <c r="AA66" i="2"/>
  <c r="P66" i="1" s="1"/>
  <c r="Y66" i="2"/>
  <c r="O66" i="1" s="1"/>
  <c r="W66" i="2"/>
  <c r="N66" i="1" s="1"/>
  <c r="U66" i="2"/>
  <c r="M66" i="1" s="1"/>
  <c r="S66" i="2"/>
  <c r="L66" i="1" s="1"/>
  <c r="Q66" i="2"/>
  <c r="K66" i="1" s="1"/>
  <c r="M66" i="2"/>
  <c r="I66" i="1" s="1"/>
  <c r="I66" i="2"/>
  <c r="G66" i="1" s="1"/>
  <c r="D66" i="2"/>
  <c r="C66" i="2" l="1"/>
  <c r="B66" i="1" s="1"/>
  <c r="C66" i="1"/>
  <c r="C16" i="2"/>
  <c r="C14" i="1"/>
  <c r="B46" i="2"/>
  <c r="P46" i="1"/>
  <c r="Z49" i="1"/>
  <c r="U31" i="1"/>
  <c r="X31" i="1"/>
  <c r="Z110" i="1"/>
  <c r="B55" i="2"/>
  <c r="T54" i="1"/>
  <c r="Y49" i="1"/>
  <c r="U49" i="1"/>
  <c r="AB49" i="1"/>
  <c r="AC31" i="1"/>
  <c r="Z31" i="1"/>
  <c r="AB110" i="1"/>
  <c r="X110" i="1"/>
  <c r="C64" i="2"/>
  <c r="C64" i="1"/>
  <c r="B49" i="2"/>
  <c r="R48" i="1"/>
  <c r="AC49" i="1"/>
  <c r="AB31" i="1"/>
  <c r="Y110" i="1"/>
  <c r="AA110" i="1"/>
  <c r="AA49" i="1"/>
  <c r="Y31" i="1"/>
  <c r="U110" i="1"/>
  <c r="K138" i="2"/>
  <c r="H100" i="1" s="1"/>
  <c r="AB100" i="1" s="1"/>
  <c r="B100" i="1"/>
  <c r="B148" i="2"/>
  <c r="B31" i="2"/>
  <c r="B48" i="2"/>
  <c r="AC16" i="2"/>
  <c r="Q14" i="1" s="1"/>
  <c r="O16" i="2"/>
  <c r="J14" i="1" s="1"/>
  <c r="AI16" i="2"/>
  <c r="T14" i="1" s="1"/>
  <c r="AA16" i="2"/>
  <c r="P14" i="1" s="1"/>
  <c r="W16" i="2"/>
  <c r="N14" i="1" s="1"/>
  <c r="K66" i="2"/>
  <c r="H66" i="1" s="1"/>
  <c r="Y66" i="1" s="1"/>
  <c r="O66" i="2"/>
  <c r="J66" i="1" s="1"/>
  <c r="AG154" i="2"/>
  <c r="S116" i="1" s="1"/>
  <c r="AE154" i="2"/>
  <c r="R116" i="1" s="1"/>
  <c r="AC154" i="2"/>
  <c r="Q116" i="1" s="1"/>
  <c r="AA154" i="2"/>
  <c r="P116" i="1" s="1"/>
  <c r="Y154" i="2"/>
  <c r="O116" i="1" s="1"/>
  <c r="W154" i="2"/>
  <c r="N116" i="1" s="1"/>
  <c r="U154" i="2"/>
  <c r="M116" i="1" s="1"/>
  <c r="S154" i="2"/>
  <c r="L116" i="1" s="1"/>
  <c r="Q154" i="2"/>
  <c r="K116" i="1" s="1"/>
  <c r="O154" i="2"/>
  <c r="J116" i="1" s="1"/>
  <c r="M154" i="2"/>
  <c r="I116" i="1" s="1"/>
  <c r="I154" i="2"/>
  <c r="G116" i="1" s="1"/>
  <c r="D154" i="2"/>
  <c r="C154" i="2" s="1"/>
  <c r="AG137" i="2"/>
  <c r="S99" i="1" s="1"/>
  <c r="AE137" i="2"/>
  <c r="R99" i="1" s="1"/>
  <c r="AC137" i="2"/>
  <c r="Q99" i="1" s="1"/>
  <c r="AA137" i="2"/>
  <c r="P99" i="1" s="1"/>
  <c r="W137" i="2"/>
  <c r="N99" i="1" s="1"/>
  <c r="S137" i="2"/>
  <c r="L99" i="1" s="1"/>
  <c r="Q137" i="2"/>
  <c r="K99" i="1" s="1"/>
  <c r="O137" i="2"/>
  <c r="J99" i="1" s="1"/>
  <c r="M137" i="2"/>
  <c r="I99" i="1" s="1"/>
  <c r="I137" i="2"/>
  <c r="G99" i="1" s="1"/>
  <c r="D137" i="2"/>
  <c r="C137" i="2" s="1"/>
  <c r="AG151" i="2"/>
  <c r="S113" i="1" s="1"/>
  <c r="AE151" i="2"/>
  <c r="R113" i="1" s="1"/>
  <c r="AC151" i="2"/>
  <c r="Q113" i="1" s="1"/>
  <c r="AA151" i="2"/>
  <c r="P113" i="1" s="1"/>
  <c r="Y151" i="2"/>
  <c r="O113" i="1" s="1"/>
  <c r="W151" i="2"/>
  <c r="N113" i="1" s="1"/>
  <c r="U151" i="2"/>
  <c r="M113" i="1" s="1"/>
  <c r="S151" i="2"/>
  <c r="L113" i="1" s="1"/>
  <c r="Q151" i="2"/>
  <c r="K113" i="1" s="1"/>
  <c r="O151" i="2"/>
  <c r="J113" i="1" s="1"/>
  <c r="M151" i="2"/>
  <c r="I113" i="1" s="1"/>
  <c r="D151" i="2"/>
  <c r="C151" i="2" s="1"/>
  <c r="AE20" i="2"/>
  <c r="R23" i="1" s="1"/>
  <c r="W20" i="2"/>
  <c r="N23" i="1" s="1"/>
  <c r="S20" i="2"/>
  <c r="L23" i="1" s="1"/>
  <c r="Q20" i="2"/>
  <c r="K23" i="1" s="1"/>
  <c r="M20" i="2"/>
  <c r="I23" i="1" s="1"/>
  <c r="I20" i="2"/>
  <c r="G23" i="1" s="1"/>
  <c r="D20" i="2"/>
  <c r="AG52" i="2"/>
  <c r="S52" i="1" s="1"/>
  <c r="AE52" i="2"/>
  <c r="R52" i="1" s="1"/>
  <c r="AC52" i="2"/>
  <c r="Q52" i="1" s="1"/>
  <c r="AA52" i="2"/>
  <c r="P52" i="1" s="1"/>
  <c r="Y52" i="2"/>
  <c r="O52" i="1" s="1"/>
  <c r="W52" i="2"/>
  <c r="N52" i="1" s="1"/>
  <c r="U52" i="2"/>
  <c r="M52" i="1" s="1"/>
  <c r="S52" i="2"/>
  <c r="L52" i="1" s="1"/>
  <c r="Q52" i="2"/>
  <c r="K52" i="1" s="1"/>
  <c r="O52" i="2"/>
  <c r="J52" i="1" s="1"/>
  <c r="M52" i="2"/>
  <c r="I52" i="1" s="1"/>
  <c r="I52" i="2"/>
  <c r="G52" i="1" s="1"/>
  <c r="D52" i="2"/>
  <c r="AG38" i="2"/>
  <c r="S38" i="1" s="1"/>
  <c r="AE38" i="2"/>
  <c r="R38" i="1" s="1"/>
  <c r="AC38" i="2"/>
  <c r="Q38" i="1" s="1"/>
  <c r="AA38" i="2"/>
  <c r="P38" i="1" s="1"/>
  <c r="Y38" i="2"/>
  <c r="O38" i="1" s="1"/>
  <c r="W38" i="2"/>
  <c r="N38" i="1" s="1"/>
  <c r="U38" i="2"/>
  <c r="M38" i="1" s="1"/>
  <c r="Q38" i="2"/>
  <c r="K38" i="1" s="1"/>
  <c r="I38" i="2"/>
  <c r="G38" i="1" s="1"/>
  <c r="D38" i="2"/>
  <c r="AG26" i="2"/>
  <c r="S25" i="1" s="1"/>
  <c r="AE26" i="2"/>
  <c r="R25" i="1" s="1"/>
  <c r="AC26" i="2"/>
  <c r="Q25" i="1" s="1"/>
  <c r="AA26" i="2"/>
  <c r="P25" i="1" s="1"/>
  <c r="U26" i="2"/>
  <c r="M25" i="1" s="1"/>
  <c r="S26" i="2"/>
  <c r="L25" i="1" s="1"/>
  <c r="Q26" i="2"/>
  <c r="K25" i="1" s="1"/>
  <c r="O26" i="2"/>
  <c r="J25" i="1" s="1"/>
  <c r="M26" i="2"/>
  <c r="I25" i="1" s="1"/>
  <c r="I26" i="2"/>
  <c r="G25" i="1" s="1"/>
  <c r="D26" i="2"/>
  <c r="D144" i="2"/>
  <c r="C144" i="2" s="1"/>
  <c r="B105" i="1" s="1"/>
  <c r="D142" i="2"/>
  <c r="AG144" i="2"/>
  <c r="S105" i="1" s="1"/>
  <c r="AE144" i="2"/>
  <c r="R105" i="1" s="1"/>
  <c r="AC144" i="2"/>
  <c r="Q105" i="1" s="1"/>
  <c r="AA144" i="2"/>
  <c r="P105" i="1" s="1"/>
  <c r="Y144" i="2"/>
  <c r="O105" i="1" s="1"/>
  <c r="W144" i="2"/>
  <c r="N105" i="1" s="1"/>
  <c r="U144" i="2"/>
  <c r="M105" i="1" s="1"/>
  <c r="S144" i="2"/>
  <c r="L105" i="1" s="1"/>
  <c r="Q144" i="2"/>
  <c r="K105" i="1" s="1"/>
  <c r="O144" i="2"/>
  <c r="J105" i="1" s="1"/>
  <c r="M144" i="2"/>
  <c r="I105" i="1" s="1"/>
  <c r="K144" i="2"/>
  <c r="H105" i="1" s="1"/>
  <c r="AG143" i="2"/>
  <c r="S106" i="1" s="1"/>
  <c r="AE143" i="2"/>
  <c r="R106" i="1" s="1"/>
  <c r="AC143" i="2"/>
  <c r="Q106" i="1" s="1"/>
  <c r="AA143" i="2"/>
  <c r="P106" i="1" s="1"/>
  <c r="Y143" i="2"/>
  <c r="O106" i="1" s="1"/>
  <c r="W143" i="2"/>
  <c r="N106" i="1" s="1"/>
  <c r="U143" i="2"/>
  <c r="M106" i="1" s="1"/>
  <c r="S143" i="2"/>
  <c r="L106" i="1" s="1"/>
  <c r="Q143" i="2"/>
  <c r="K106" i="1" s="1"/>
  <c r="O143" i="2"/>
  <c r="J106" i="1" s="1"/>
  <c r="M143" i="2"/>
  <c r="I106" i="1" s="1"/>
  <c r="D143" i="2"/>
  <c r="C143" i="2" s="1"/>
  <c r="AG145" i="2"/>
  <c r="S107" i="1" s="1"/>
  <c r="AE145" i="2"/>
  <c r="R107" i="1" s="1"/>
  <c r="AC145" i="2"/>
  <c r="Q107" i="1" s="1"/>
  <c r="AA145" i="2"/>
  <c r="P107" i="1" s="1"/>
  <c r="Y145" i="2"/>
  <c r="O107" i="1" s="1"/>
  <c r="W145" i="2"/>
  <c r="N107" i="1" s="1"/>
  <c r="U145" i="2"/>
  <c r="M107" i="1" s="1"/>
  <c r="S145" i="2"/>
  <c r="L107" i="1" s="1"/>
  <c r="Q145" i="2"/>
  <c r="K107" i="1" s="1"/>
  <c r="O145" i="2"/>
  <c r="J107" i="1" s="1"/>
  <c r="M145" i="2"/>
  <c r="I107" i="1" s="1"/>
  <c r="D145" i="2"/>
  <c r="C145" i="2" s="1"/>
  <c r="AG142" i="2"/>
  <c r="S104" i="1" s="1"/>
  <c r="AE142" i="2"/>
  <c r="R104" i="1" s="1"/>
  <c r="AC142" i="2"/>
  <c r="Q104" i="1" s="1"/>
  <c r="AA142" i="2"/>
  <c r="P104" i="1" s="1"/>
  <c r="Y142" i="2"/>
  <c r="O104" i="1" s="1"/>
  <c r="W142" i="2"/>
  <c r="N104" i="1" s="1"/>
  <c r="U142" i="2"/>
  <c r="M104" i="1" s="1"/>
  <c r="S142" i="2"/>
  <c r="L104" i="1" s="1"/>
  <c r="Q142" i="2"/>
  <c r="K104" i="1" s="1"/>
  <c r="O142" i="2"/>
  <c r="J104" i="1" s="1"/>
  <c r="M142" i="2"/>
  <c r="I104" i="1" s="1"/>
  <c r="C142" i="2"/>
  <c r="AG141" i="2"/>
  <c r="S103" i="1" s="1"/>
  <c r="AE141" i="2"/>
  <c r="R103" i="1" s="1"/>
  <c r="AC141" i="2"/>
  <c r="Q103" i="1" s="1"/>
  <c r="AA141" i="2"/>
  <c r="P103" i="1" s="1"/>
  <c r="Y141" i="2"/>
  <c r="O103" i="1" s="1"/>
  <c r="W141" i="2"/>
  <c r="N103" i="1" s="1"/>
  <c r="U141" i="2"/>
  <c r="M103" i="1" s="1"/>
  <c r="Q141" i="2"/>
  <c r="K103" i="1" s="1"/>
  <c r="O141" i="2"/>
  <c r="J103" i="1" s="1"/>
  <c r="M141" i="2"/>
  <c r="I103" i="1" s="1"/>
  <c r="D141" i="2"/>
  <c r="C141" i="2" s="1"/>
  <c r="AG63" i="2"/>
  <c r="S63" i="1" s="1"/>
  <c r="AE63" i="2"/>
  <c r="R63" i="1" s="1"/>
  <c r="AC63" i="2"/>
  <c r="Q63" i="1" s="1"/>
  <c r="AA63" i="2"/>
  <c r="P63" i="1" s="1"/>
  <c r="Y63" i="2"/>
  <c r="O63" i="1" s="1"/>
  <c r="W63" i="2"/>
  <c r="N63" i="1" s="1"/>
  <c r="U63" i="2"/>
  <c r="M63" i="1" s="1"/>
  <c r="S63" i="2"/>
  <c r="L63" i="1" s="1"/>
  <c r="Q63" i="2"/>
  <c r="K63" i="1" s="1"/>
  <c r="O63" i="2"/>
  <c r="J63" i="1" s="1"/>
  <c r="M63" i="2"/>
  <c r="I63" i="1" s="1"/>
  <c r="K63" i="2"/>
  <c r="H63" i="1" s="1"/>
  <c r="D63" i="2"/>
  <c r="AG51" i="2"/>
  <c r="S51" i="1" s="1"/>
  <c r="AE51" i="2"/>
  <c r="R51" i="1" s="1"/>
  <c r="AC51" i="2"/>
  <c r="Q51" i="1" s="1"/>
  <c r="AA51" i="2"/>
  <c r="P51" i="1" s="1"/>
  <c r="Y51" i="2"/>
  <c r="O51" i="1" s="1"/>
  <c r="W51" i="2"/>
  <c r="N51" i="1" s="1"/>
  <c r="U51" i="2"/>
  <c r="M51" i="1" s="1"/>
  <c r="S51" i="2"/>
  <c r="L51" i="1" s="1"/>
  <c r="Q51" i="2"/>
  <c r="K51" i="1" s="1"/>
  <c r="O51" i="2"/>
  <c r="J51" i="1" s="1"/>
  <c r="M51" i="2"/>
  <c r="I51" i="1" s="1"/>
  <c r="K51" i="2"/>
  <c r="H51" i="1" s="1"/>
  <c r="D51" i="2"/>
  <c r="AG57" i="2"/>
  <c r="S57" i="1" s="1"/>
  <c r="AE57" i="2"/>
  <c r="R57" i="1" s="1"/>
  <c r="AC57" i="2"/>
  <c r="Q57" i="1" s="1"/>
  <c r="AA57" i="2"/>
  <c r="P57" i="1" s="1"/>
  <c r="Y57" i="2"/>
  <c r="O57" i="1" s="1"/>
  <c r="W57" i="2"/>
  <c r="N57" i="1" s="1"/>
  <c r="U57" i="2"/>
  <c r="M57" i="1" s="1"/>
  <c r="S57" i="2"/>
  <c r="L57" i="1" s="1"/>
  <c r="Q57" i="2"/>
  <c r="K57" i="1" s="1"/>
  <c r="O57" i="2"/>
  <c r="J57" i="1" s="1"/>
  <c r="M57" i="2"/>
  <c r="I57" i="1" s="1"/>
  <c r="K57" i="2"/>
  <c r="H57" i="1" s="1"/>
  <c r="D57" i="2"/>
  <c r="AG34" i="2"/>
  <c r="S34" i="1" s="1"/>
  <c r="AE34" i="2"/>
  <c r="R34" i="1" s="1"/>
  <c r="AA34" i="2"/>
  <c r="P34" i="1" s="1"/>
  <c r="W34" i="2"/>
  <c r="N34" i="1" s="1"/>
  <c r="U34" i="2"/>
  <c r="M34" i="1" s="1"/>
  <c r="S34" i="2"/>
  <c r="L34" i="1" s="1"/>
  <c r="Q34" i="2"/>
  <c r="K34" i="1" s="1"/>
  <c r="O34" i="2"/>
  <c r="J34" i="1" s="1"/>
  <c r="M34" i="2"/>
  <c r="I34" i="1" s="1"/>
  <c r="K34" i="2"/>
  <c r="H34" i="1" s="1"/>
  <c r="D34" i="2"/>
  <c r="C57" i="2" l="1"/>
  <c r="C57" i="1"/>
  <c r="C26" i="2"/>
  <c r="B25" i="1" s="1"/>
  <c r="C25" i="1"/>
  <c r="B138" i="2"/>
  <c r="Z100" i="1"/>
  <c r="AA100" i="1"/>
  <c r="C34" i="2"/>
  <c r="C34" i="1"/>
  <c r="C51" i="2"/>
  <c r="C51" i="1"/>
  <c r="C52" i="2"/>
  <c r="C52" i="1"/>
  <c r="X66" i="1"/>
  <c r="AB66" i="1"/>
  <c r="Z46" i="1"/>
  <c r="AB46" i="1"/>
  <c r="AC46" i="1"/>
  <c r="Y46" i="1"/>
  <c r="X46" i="1"/>
  <c r="U46" i="1"/>
  <c r="AA46" i="1"/>
  <c r="X100" i="1"/>
  <c r="C63" i="2"/>
  <c r="C63" i="1"/>
  <c r="C20" i="2"/>
  <c r="C23" i="1"/>
  <c r="U66" i="1"/>
  <c r="W64" i="2"/>
  <c r="B64" i="1"/>
  <c r="AC66" i="1"/>
  <c r="U100" i="1"/>
  <c r="AG16" i="2"/>
  <c r="S14" i="1" s="1"/>
  <c r="AA14" i="1" s="1"/>
  <c r="B14" i="1"/>
  <c r="AA66" i="1"/>
  <c r="C38" i="2"/>
  <c r="C38" i="1"/>
  <c r="Z66" i="1"/>
  <c r="Y48" i="1"/>
  <c r="U48" i="1"/>
  <c r="X48" i="1"/>
  <c r="AB48" i="1"/>
  <c r="AA48" i="1"/>
  <c r="Z48" i="1"/>
  <c r="AC48" i="1"/>
  <c r="AA54" i="1"/>
  <c r="U54" i="1"/>
  <c r="AB54" i="1"/>
  <c r="AC54" i="1"/>
  <c r="Y54" i="1"/>
  <c r="Z54" i="1"/>
  <c r="X54" i="1"/>
  <c r="Y100" i="1"/>
  <c r="AC100" i="1"/>
  <c r="I151" i="2"/>
  <c r="G113" i="1" s="1"/>
  <c r="B113" i="1"/>
  <c r="K137" i="2"/>
  <c r="H99" i="1" s="1"/>
  <c r="B99" i="1"/>
  <c r="K154" i="2"/>
  <c r="H116" i="1" s="1"/>
  <c r="U116" i="1" s="1"/>
  <c r="B116" i="1"/>
  <c r="I142" i="2"/>
  <c r="G104" i="1" s="1"/>
  <c r="B104" i="1"/>
  <c r="I145" i="2"/>
  <c r="G107" i="1" s="1"/>
  <c r="B107" i="1"/>
  <c r="I143" i="2"/>
  <c r="G106" i="1" s="1"/>
  <c r="B106" i="1"/>
  <c r="S141" i="2"/>
  <c r="L103" i="1" s="1"/>
  <c r="B103" i="1"/>
  <c r="B66" i="2"/>
  <c r="B16" i="2"/>
  <c r="U20" i="2"/>
  <c r="M23" i="1" s="1"/>
  <c r="AA20" i="2"/>
  <c r="P23" i="1" s="1"/>
  <c r="U137" i="2"/>
  <c r="M99" i="1" s="1"/>
  <c r="I144" i="2"/>
  <c r="G105" i="1" s="1"/>
  <c r="AI144" i="2"/>
  <c r="T105" i="1" s="1"/>
  <c r="W26" i="2"/>
  <c r="N25" i="1" s="1"/>
  <c r="AI26" i="2"/>
  <c r="T25" i="1" s="1"/>
  <c r="AG20" i="2"/>
  <c r="S23" i="1" s="1"/>
  <c r="AC20" i="2"/>
  <c r="Q23" i="1" s="1"/>
  <c r="I34" i="2"/>
  <c r="G34" i="1" s="1"/>
  <c r="Y34" i="2"/>
  <c r="O34" i="1" s="1"/>
  <c r="Y26" i="2"/>
  <c r="O25" i="1" s="1"/>
  <c r="Y20" i="2"/>
  <c r="O23" i="1" s="1"/>
  <c r="Y137" i="2"/>
  <c r="O99" i="1" s="1"/>
  <c r="K141" i="2"/>
  <c r="H103" i="1" s="1"/>
  <c r="K142" i="2"/>
  <c r="H104" i="1" s="1"/>
  <c r="K26" i="2"/>
  <c r="H25" i="1" s="1"/>
  <c r="O38" i="2"/>
  <c r="J38" i="1" s="1"/>
  <c r="K151" i="2"/>
  <c r="H113" i="1" s="1"/>
  <c r="O20" i="2"/>
  <c r="J23" i="1" s="1"/>
  <c r="K145" i="2"/>
  <c r="H107" i="1" s="1"/>
  <c r="K143" i="2"/>
  <c r="H106" i="1" s="1"/>
  <c r="K38" i="2"/>
  <c r="H38" i="1" s="1"/>
  <c r="S38" i="2"/>
  <c r="L38" i="1" s="1"/>
  <c r="I141" i="2"/>
  <c r="G103" i="1" s="1"/>
  <c r="AC103" i="1" s="1"/>
  <c r="AG30" i="2"/>
  <c r="S30" i="1" s="1"/>
  <c r="AE30" i="2"/>
  <c r="R30" i="1" s="1"/>
  <c r="AC30" i="2"/>
  <c r="Q30" i="1" s="1"/>
  <c r="AA30" i="2"/>
  <c r="P30" i="1" s="1"/>
  <c r="Y30" i="2"/>
  <c r="O30" i="1" s="1"/>
  <c r="W30" i="2"/>
  <c r="N30" i="1" s="1"/>
  <c r="U30" i="2"/>
  <c r="M30" i="1" s="1"/>
  <c r="S30" i="2"/>
  <c r="L30" i="1" s="1"/>
  <c r="Q30" i="2"/>
  <c r="K30" i="1" s="1"/>
  <c r="O30" i="2"/>
  <c r="J30" i="1" s="1"/>
  <c r="M30" i="2"/>
  <c r="I30" i="1" s="1"/>
  <c r="K30" i="2"/>
  <c r="H30" i="1" s="1"/>
  <c r="D30" i="2"/>
  <c r="AG136" i="2"/>
  <c r="S98" i="1" s="1"/>
  <c r="AE136" i="2"/>
  <c r="R98" i="1" s="1"/>
  <c r="AC136" i="2"/>
  <c r="Q98" i="1" s="1"/>
  <c r="Y136" i="2"/>
  <c r="O98" i="1" s="1"/>
  <c r="U136" i="2"/>
  <c r="M98" i="1" s="1"/>
  <c r="Q136" i="2"/>
  <c r="K98" i="1" s="1"/>
  <c r="O136" i="2"/>
  <c r="J98" i="1" s="1"/>
  <c r="M136" i="2"/>
  <c r="I98" i="1" s="1"/>
  <c r="K136" i="2"/>
  <c r="H98" i="1" s="1"/>
  <c r="I136" i="2"/>
  <c r="G98" i="1" s="1"/>
  <c r="D136" i="2"/>
  <c r="C136" i="2" s="1"/>
  <c r="AG132" i="2"/>
  <c r="S94" i="1" s="1"/>
  <c r="AE132" i="2"/>
  <c r="R94" i="1" s="1"/>
  <c r="AC132" i="2"/>
  <c r="Q94" i="1" s="1"/>
  <c r="AA132" i="2"/>
  <c r="P94" i="1" s="1"/>
  <c r="Y132" i="2"/>
  <c r="O94" i="1" s="1"/>
  <c r="Q132" i="2"/>
  <c r="K94" i="1" s="1"/>
  <c r="M132" i="2"/>
  <c r="I94" i="1" s="1"/>
  <c r="K132" i="2"/>
  <c r="H94" i="1" s="1"/>
  <c r="I132" i="2"/>
  <c r="G94" i="1" s="1"/>
  <c r="D132" i="2"/>
  <c r="C94" i="1" s="1"/>
  <c r="AE27" i="2"/>
  <c r="R27" i="1" s="1"/>
  <c r="AC27" i="2"/>
  <c r="Q27" i="1" s="1"/>
  <c r="Q27" i="2"/>
  <c r="K27" i="1" s="1"/>
  <c r="O27" i="2"/>
  <c r="J27" i="1" s="1"/>
  <c r="M27" i="2"/>
  <c r="I27" i="1" s="1"/>
  <c r="K27" i="2"/>
  <c r="H27" i="1" s="1"/>
  <c r="I27" i="2"/>
  <c r="G27" i="1" s="1"/>
  <c r="D27" i="2"/>
  <c r="AG62" i="2"/>
  <c r="S62" i="1" s="1"/>
  <c r="AE62" i="2"/>
  <c r="R62" i="1" s="1"/>
  <c r="AC62" i="2"/>
  <c r="Q62" i="1" s="1"/>
  <c r="AA62" i="2"/>
  <c r="P62" i="1" s="1"/>
  <c r="Y62" i="2"/>
  <c r="O62" i="1" s="1"/>
  <c r="W62" i="2"/>
  <c r="N62" i="1" s="1"/>
  <c r="U62" i="2"/>
  <c r="M62" i="1" s="1"/>
  <c r="Q62" i="2"/>
  <c r="K62" i="1" s="1"/>
  <c r="O62" i="2"/>
  <c r="J62" i="1" s="1"/>
  <c r="M62" i="2"/>
  <c r="I62" i="1" s="1"/>
  <c r="K62" i="2"/>
  <c r="H62" i="1" s="1"/>
  <c r="I62" i="2"/>
  <c r="G62" i="1" s="1"/>
  <c r="D62" i="2"/>
  <c r="AG33" i="2"/>
  <c r="S33" i="1" s="1"/>
  <c r="AE33" i="2"/>
  <c r="R33" i="1" s="1"/>
  <c r="AC33" i="2"/>
  <c r="Q33" i="1" s="1"/>
  <c r="W33" i="2"/>
  <c r="N33" i="1" s="1"/>
  <c r="Q33" i="2"/>
  <c r="K33" i="1" s="1"/>
  <c r="M33" i="2"/>
  <c r="I33" i="1" s="1"/>
  <c r="K33" i="2"/>
  <c r="H33" i="1" s="1"/>
  <c r="I33" i="2"/>
  <c r="G33" i="1" s="1"/>
  <c r="D33" i="2"/>
  <c r="AG41" i="2"/>
  <c r="S41" i="1" s="1"/>
  <c r="AE41" i="2"/>
  <c r="R41" i="1" s="1"/>
  <c r="AC41" i="2"/>
  <c r="Q41" i="1" s="1"/>
  <c r="AA41" i="2"/>
  <c r="P41" i="1" s="1"/>
  <c r="Y41" i="2"/>
  <c r="O41" i="1" s="1"/>
  <c r="U41" i="2"/>
  <c r="M41" i="1" s="1"/>
  <c r="Q41" i="2"/>
  <c r="K41" i="1" s="1"/>
  <c r="O41" i="2"/>
  <c r="J41" i="1" s="1"/>
  <c r="M41" i="2"/>
  <c r="I41" i="1" s="1"/>
  <c r="K41" i="2"/>
  <c r="H41" i="1" s="1"/>
  <c r="I41" i="2"/>
  <c r="G41" i="1" s="1"/>
  <c r="D41" i="2"/>
  <c r="AG44" i="2"/>
  <c r="S44" i="1" s="1"/>
  <c r="AE44" i="2"/>
  <c r="R44" i="1" s="1"/>
  <c r="AC44" i="2"/>
  <c r="Q44" i="1" s="1"/>
  <c r="AA44" i="2"/>
  <c r="P44" i="1" s="1"/>
  <c r="Y44" i="2"/>
  <c r="O44" i="1" s="1"/>
  <c r="W44" i="2"/>
  <c r="N44" i="1" s="1"/>
  <c r="Q44" i="2"/>
  <c r="K44" i="1" s="1"/>
  <c r="O44" i="2"/>
  <c r="J44" i="1" s="1"/>
  <c r="M44" i="2"/>
  <c r="I44" i="1" s="1"/>
  <c r="K44" i="2"/>
  <c r="H44" i="1" s="1"/>
  <c r="I44" i="2"/>
  <c r="G44" i="1" s="1"/>
  <c r="D44" i="2"/>
  <c r="Y25" i="1" l="1"/>
  <c r="X104" i="1"/>
  <c r="U99" i="1"/>
  <c r="Z106" i="1"/>
  <c r="AB106" i="1"/>
  <c r="Y106" i="1"/>
  <c r="AA106" i="1"/>
  <c r="U106" i="1"/>
  <c r="X106" i="1"/>
  <c r="AC106" i="1"/>
  <c r="AA104" i="1"/>
  <c r="Y104" i="1"/>
  <c r="U104" i="1"/>
  <c r="AB104" i="1"/>
  <c r="AC104" i="1"/>
  <c r="Z104" i="1"/>
  <c r="AC99" i="1"/>
  <c r="AA99" i="1"/>
  <c r="Z99" i="1"/>
  <c r="AC14" i="1"/>
  <c r="AC116" i="1"/>
  <c r="K52" i="2"/>
  <c r="B52" i="1"/>
  <c r="X25" i="1"/>
  <c r="AC25" i="1"/>
  <c r="Y14" i="1"/>
  <c r="C44" i="2"/>
  <c r="C44" i="1"/>
  <c r="C41" i="2"/>
  <c r="C41" i="1"/>
  <c r="C33" i="2"/>
  <c r="C33" i="1"/>
  <c r="C30" i="2"/>
  <c r="C30" i="1"/>
  <c r="M38" i="2"/>
  <c r="I38" i="1" s="1"/>
  <c r="AB38" i="1" s="1"/>
  <c r="B38" i="1"/>
  <c r="N64" i="1"/>
  <c r="B64" i="2"/>
  <c r="Y99" i="1"/>
  <c r="AB99" i="1"/>
  <c r="AB14" i="1"/>
  <c r="Y116" i="1"/>
  <c r="X116" i="1"/>
  <c r="Z38" i="1"/>
  <c r="Z25" i="1"/>
  <c r="AC34" i="2"/>
  <c r="Q34" i="1" s="1"/>
  <c r="X34" i="1" s="1"/>
  <c r="B34" i="1"/>
  <c r="U14" i="1"/>
  <c r="AC38" i="1"/>
  <c r="U38" i="1"/>
  <c r="C62" i="2"/>
  <c r="C62" i="1"/>
  <c r="AB107" i="1"/>
  <c r="Y107" i="1"/>
  <c r="Z107" i="1"/>
  <c r="U107" i="1"/>
  <c r="AA107" i="1"/>
  <c r="X107" i="1"/>
  <c r="Z113" i="1"/>
  <c r="Y113" i="1"/>
  <c r="AA113" i="1"/>
  <c r="AB113" i="1"/>
  <c r="AC113" i="1"/>
  <c r="X113" i="1"/>
  <c r="U113" i="1"/>
  <c r="AC107" i="1"/>
  <c r="Z14" i="1"/>
  <c r="X99" i="1"/>
  <c r="X14" i="1"/>
  <c r="AB116" i="1"/>
  <c r="AA116" i="1"/>
  <c r="U25" i="1"/>
  <c r="AA25" i="1"/>
  <c r="I51" i="2"/>
  <c r="B51" i="1"/>
  <c r="Y38" i="1"/>
  <c r="I57" i="2"/>
  <c r="B57" i="1"/>
  <c r="AB103" i="1"/>
  <c r="AA103" i="1"/>
  <c r="Y103" i="1"/>
  <c r="X103" i="1"/>
  <c r="Z103" i="1"/>
  <c r="U103" i="1"/>
  <c r="C27" i="2"/>
  <c r="C27" i="1"/>
  <c r="C132" i="2"/>
  <c r="B94" i="1" s="1"/>
  <c r="AC105" i="1"/>
  <c r="U105" i="1"/>
  <c r="Y105" i="1"/>
  <c r="AB105" i="1"/>
  <c r="Z105" i="1"/>
  <c r="X105" i="1"/>
  <c r="AA105" i="1"/>
  <c r="K20" i="2"/>
  <c r="H23" i="1" s="1"/>
  <c r="B23" i="1"/>
  <c r="I63" i="2"/>
  <c r="B63" i="1"/>
  <c r="Z116" i="1"/>
  <c r="AB25" i="1"/>
  <c r="B151" i="2"/>
  <c r="B143" i="2"/>
  <c r="B154" i="2"/>
  <c r="S132" i="2"/>
  <c r="L94" i="1" s="1"/>
  <c r="B142" i="2"/>
  <c r="S136" i="2"/>
  <c r="L98" i="1" s="1"/>
  <c r="Y98" i="1" s="1"/>
  <c r="B98" i="1"/>
  <c r="B145" i="2"/>
  <c r="B141" i="2"/>
  <c r="B34" i="2"/>
  <c r="B20" i="2"/>
  <c r="B26" i="2"/>
  <c r="B38" i="2"/>
  <c r="B137" i="2"/>
  <c r="B144" i="2"/>
  <c r="U33" i="2"/>
  <c r="M33" i="1" s="1"/>
  <c r="U27" i="2"/>
  <c r="M27" i="1" s="1"/>
  <c r="U132" i="2"/>
  <c r="M94" i="1" s="1"/>
  <c r="U44" i="2"/>
  <c r="AA136" i="2"/>
  <c r="P98" i="1" s="1"/>
  <c r="S27" i="2"/>
  <c r="L27" i="1" s="1"/>
  <c r="AA27" i="2"/>
  <c r="P27" i="1" s="1"/>
  <c r="AA33" i="2"/>
  <c r="P33" i="1" s="1"/>
  <c r="W132" i="2"/>
  <c r="N94" i="1" s="1"/>
  <c r="W27" i="2"/>
  <c r="N27" i="1" s="1"/>
  <c r="Y33" i="2"/>
  <c r="O33" i="1" s="1"/>
  <c r="Y27" i="2"/>
  <c r="O27" i="1" s="1"/>
  <c r="W136" i="2"/>
  <c r="N98" i="1" s="1"/>
  <c r="W41" i="2"/>
  <c r="O33" i="2"/>
  <c r="J33" i="1" s="1"/>
  <c r="O132" i="2"/>
  <c r="J94" i="1" s="1"/>
  <c r="AG42" i="2"/>
  <c r="S42" i="1" s="1"/>
  <c r="AE42" i="2"/>
  <c r="R42" i="1" s="1"/>
  <c r="AC42" i="2"/>
  <c r="Q42" i="1" s="1"/>
  <c r="AA42" i="2"/>
  <c r="P42" i="1" s="1"/>
  <c r="Y42" i="2"/>
  <c r="O42" i="1" s="1"/>
  <c r="W42" i="2"/>
  <c r="N42" i="1" s="1"/>
  <c r="U42" i="2"/>
  <c r="M42" i="1" s="1"/>
  <c r="S42" i="2"/>
  <c r="L42" i="1" s="1"/>
  <c r="O42" i="2"/>
  <c r="J42" i="1" s="1"/>
  <c r="M42" i="2"/>
  <c r="I42" i="1" s="1"/>
  <c r="K42" i="2"/>
  <c r="H42" i="1" s="1"/>
  <c r="I42" i="2"/>
  <c r="G42" i="1" s="1"/>
  <c r="D42" i="2"/>
  <c r="AG147" i="2"/>
  <c r="S109" i="1" s="1"/>
  <c r="AE147" i="2"/>
  <c r="R109" i="1" s="1"/>
  <c r="AC147" i="2"/>
  <c r="Q109" i="1" s="1"/>
  <c r="AA147" i="2"/>
  <c r="P109" i="1" s="1"/>
  <c r="Y147" i="2"/>
  <c r="O109" i="1" s="1"/>
  <c r="W147" i="2"/>
  <c r="N109" i="1" s="1"/>
  <c r="U147" i="2"/>
  <c r="M109" i="1" s="1"/>
  <c r="S147" i="2"/>
  <c r="L109" i="1" s="1"/>
  <c r="Q147" i="2"/>
  <c r="K109" i="1" s="1"/>
  <c r="O147" i="2"/>
  <c r="J109" i="1" s="1"/>
  <c r="K147" i="2"/>
  <c r="H109" i="1" s="1"/>
  <c r="I147" i="2"/>
  <c r="G109" i="1" s="1"/>
  <c r="D147" i="2"/>
  <c r="C147" i="2" s="1"/>
  <c r="AA34" i="1" l="1"/>
  <c r="U34" i="1"/>
  <c r="X94" i="1"/>
  <c r="U23" i="1"/>
  <c r="AB23" i="1"/>
  <c r="Z23" i="1"/>
  <c r="X23" i="1"/>
  <c r="AC23" i="1"/>
  <c r="Y23" i="1"/>
  <c r="AA23" i="1"/>
  <c r="X98" i="1"/>
  <c r="U98" i="1"/>
  <c r="G57" i="1"/>
  <c r="B57" i="2"/>
  <c r="AB34" i="1"/>
  <c r="Z94" i="1"/>
  <c r="AA94" i="1"/>
  <c r="C42" i="2"/>
  <c r="C42" i="1"/>
  <c r="M44" i="1"/>
  <c r="Z98" i="1"/>
  <c r="AB98" i="1"/>
  <c r="AG27" i="2"/>
  <c r="S27" i="1" s="1"/>
  <c r="AC27" i="1" s="1"/>
  <c r="B27" i="1"/>
  <c r="AC34" i="1"/>
  <c r="Y34" i="1"/>
  <c r="Y94" i="1"/>
  <c r="AC94" i="1"/>
  <c r="S41" i="2"/>
  <c r="L41" i="1" s="1"/>
  <c r="B41" i="1"/>
  <c r="AA38" i="1"/>
  <c r="B41" i="2"/>
  <c r="N41" i="1"/>
  <c r="G63" i="1"/>
  <c r="B63" i="2"/>
  <c r="AA98" i="1"/>
  <c r="AC98" i="1"/>
  <c r="S62" i="2"/>
  <c r="B62" i="1"/>
  <c r="AB64" i="1"/>
  <c r="Y64" i="1"/>
  <c r="Z64" i="1"/>
  <c r="AA64" i="1"/>
  <c r="X64" i="1"/>
  <c r="AC64" i="1"/>
  <c r="U64" i="1"/>
  <c r="Z34" i="1"/>
  <c r="I30" i="2"/>
  <c r="B30" i="1"/>
  <c r="U94" i="1"/>
  <c r="X38" i="1"/>
  <c r="AB27" i="1"/>
  <c r="G51" i="1"/>
  <c r="B51" i="2"/>
  <c r="AB94" i="1"/>
  <c r="S33" i="2"/>
  <c r="L33" i="1" s="1"/>
  <c r="X33" i="1" s="1"/>
  <c r="B33" i="1"/>
  <c r="S44" i="2"/>
  <c r="L44" i="1" s="1"/>
  <c r="B44" i="1"/>
  <c r="H52" i="1"/>
  <c r="B52" i="2"/>
  <c r="M147" i="2"/>
  <c r="I109" i="1" s="1"/>
  <c r="Z109" i="1" s="1"/>
  <c r="B109" i="1"/>
  <c r="B136" i="2"/>
  <c r="B132" i="2"/>
  <c r="B33" i="2"/>
  <c r="B27" i="2"/>
  <c r="B147" i="2"/>
  <c r="AG54" i="2"/>
  <c r="S56" i="1" s="1"/>
  <c r="AE54" i="2"/>
  <c r="R56" i="1" s="1"/>
  <c r="AC54" i="2"/>
  <c r="Q56" i="1" s="1"/>
  <c r="AA54" i="2"/>
  <c r="P56" i="1" s="1"/>
  <c r="W54" i="2"/>
  <c r="N56" i="1" s="1"/>
  <c r="U54" i="2"/>
  <c r="M56" i="1" s="1"/>
  <c r="S54" i="2"/>
  <c r="L56" i="1" s="1"/>
  <c r="Q54" i="2"/>
  <c r="K56" i="1" s="1"/>
  <c r="O54" i="2"/>
  <c r="J56" i="1" s="1"/>
  <c r="K54" i="2"/>
  <c r="H56" i="1" s="1"/>
  <c r="I54" i="2"/>
  <c r="G56" i="1" s="1"/>
  <c r="D54" i="2"/>
  <c r="AG53" i="2"/>
  <c r="S53" i="1" s="1"/>
  <c r="AE53" i="2"/>
  <c r="R53" i="1" s="1"/>
  <c r="AC53" i="2"/>
  <c r="Q53" i="1" s="1"/>
  <c r="AA53" i="2"/>
  <c r="P53" i="1" s="1"/>
  <c r="Y53" i="2"/>
  <c r="O53" i="1" s="1"/>
  <c r="W53" i="2"/>
  <c r="N53" i="1" s="1"/>
  <c r="U53" i="2"/>
  <c r="M53" i="1" s="1"/>
  <c r="S53" i="2"/>
  <c r="L53" i="1" s="1"/>
  <c r="Q53" i="2"/>
  <c r="K53" i="1" s="1"/>
  <c r="O53" i="2"/>
  <c r="J53" i="1" s="1"/>
  <c r="K53" i="2"/>
  <c r="H53" i="1" s="1"/>
  <c r="I53" i="2"/>
  <c r="G53" i="1" s="1"/>
  <c r="D53" i="2"/>
  <c r="U27" i="1" l="1"/>
  <c r="AC52" i="1"/>
  <c r="X52" i="1"/>
  <c r="U52" i="1"/>
  <c r="AA52" i="1"/>
  <c r="Y52" i="1"/>
  <c r="AB52" i="1"/>
  <c r="Z52" i="1"/>
  <c r="X27" i="1"/>
  <c r="Y33" i="1"/>
  <c r="Y27" i="1"/>
  <c r="U33" i="1"/>
  <c r="Q42" i="2"/>
  <c r="B42" i="1"/>
  <c r="U109" i="1"/>
  <c r="Z27" i="1"/>
  <c r="AA33" i="1"/>
  <c r="Z51" i="1"/>
  <c r="AC51" i="1"/>
  <c r="AA51" i="1"/>
  <c r="X51" i="1"/>
  <c r="AB51" i="1"/>
  <c r="U51" i="1"/>
  <c r="Y51" i="1"/>
  <c r="C53" i="2"/>
  <c r="C53" i="1"/>
  <c r="G30" i="1"/>
  <c r="B30" i="2"/>
  <c r="AB33" i="1"/>
  <c r="Z63" i="1"/>
  <c r="Y63" i="1"/>
  <c r="AA63" i="1"/>
  <c r="X63" i="1"/>
  <c r="AB63" i="1"/>
  <c r="U63" i="1"/>
  <c r="AC63" i="1"/>
  <c r="AC33" i="1"/>
  <c r="Y109" i="1"/>
  <c r="X109" i="1"/>
  <c r="AA27" i="1"/>
  <c r="C54" i="2"/>
  <c r="C56" i="1"/>
  <c r="U44" i="1"/>
  <c r="AA44" i="1"/>
  <c r="Y44" i="1"/>
  <c r="AC44" i="1"/>
  <c r="Z44" i="1"/>
  <c r="AB44" i="1"/>
  <c r="X44" i="1"/>
  <c r="AA109" i="1"/>
  <c r="AC109" i="1"/>
  <c r="AB57" i="1"/>
  <c r="Y57" i="1"/>
  <c r="Z57" i="1"/>
  <c r="AC57" i="1"/>
  <c r="U57" i="1"/>
  <c r="X57" i="1"/>
  <c r="AA57" i="1"/>
  <c r="Z33" i="1"/>
  <c r="L62" i="1"/>
  <c r="B62" i="2"/>
  <c r="AC41" i="1"/>
  <c r="Z41" i="1"/>
  <c r="Y41" i="1"/>
  <c r="U41" i="1"/>
  <c r="AA41" i="1"/>
  <c r="AB41" i="1"/>
  <c r="X41" i="1"/>
  <c r="B44" i="2"/>
  <c r="AB109" i="1"/>
  <c r="Y54" i="2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AG149" i="2"/>
  <c r="S111" i="1" s="1"/>
  <c r="AE149" i="2"/>
  <c r="R111" i="1" s="1"/>
  <c r="AC149" i="2"/>
  <c r="Q111" i="1" s="1"/>
  <c r="AA149" i="2"/>
  <c r="P111" i="1" s="1"/>
  <c r="Y149" i="2"/>
  <c r="O111" i="1" s="1"/>
  <c r="W149" i="2"/>
  <c r="N111" i="1" s="1"/>
  <c r="U149" i="2"/>
  <c r="M111" i="1" s="1"/>
  <c r="S149" i="2"/>
  <c r="L111" i="1" s="1"/>
  <c r="Q149" i="2"/>
  <c r="K111" i="1" s="1"/>
  <c r="O149" i="2"/>
  <c r="J111" i="1" s="1"/>
  <c r="M149" i="2"/>
  <c r="I111" i="1" s="1"/>
  <c r="K149" i="2"/>
  <c r="H111" i="1" s="1"/>
  <c r="D149" i="2"/>
  <c r="C149" i="2" s="1"/>
  <c r="B111" i="1" s="1"/>
  <c r="AE140" i="2"/>
  <c r="R102" i="1" s="1"/>
  <c r="AC140" i="2"/>
  <c r="Q102" i="1" s="1"/>
  <c r="Y140" i="2"/>
  <c r="O102" i="1" s="1"/>
  <c r="W140" i="2"/>
  <c r="N102" i="1" s="1"/>
  <c r="U140" i="2"/>
  <c r="M102" i="1" s="1"/>
  <c r="S140" i="2"/>
  <c r="L102" i="1" s="1"/>
  <c r="Q140" i="2"/>
  <c r="K102" i="1" s="1"/>
  <c r="O140" i="2"/>
  <c r="J102" i="1" s="1"/>
  <c r="M140" i="2"/>
  <c r="I102" i="1" s="1"/>
  <c r="K140" i="2"/>
  <c r="H102" i="1" s="1"/>
  <c r="I140" i="2"/>
  <c r="G102" i="1" s="1"/>
  <c r="D140" i="2"/>
  <c r="C140" i="2" s="1"/>
  <c r="B102" i="1" s="1"/>
  <c r="AG152" i="2"/>
  <c r="S114" i="1" s="1"/>
  <c r="AE152" i="2"/>
  <c r="R114" i="1" s="1"/>
  <c r="AC152" i="2"/>
  <c r="Q114" i="1" s="1"/>
  <c r="AA152" i="2"/>
  <c r="P114" i="1" s="1"/>
  <c r="Y152" i="2"/>
  <c r="O114" i="1" s="1"/>
  <c r="W152" i="2"/>
  <c r="N114" i="1" s="1"/>
  <c r="U152" i="2"/>
  <c r="M114" i="1" s="1"/>
  <c r="Q152" i="2"/>
  <c r="K114" i="1" s="1"/>
  <c r="O152" i="2"/>
  <c r="J114" i="1" s="1"/>
  <c r="M152" i="2"/>
  <c r="I114" i="1" s="1"/>
  <c r="K152" i="2"/>
  <c r="H114" i="1" s="1"/>
  <c r="I152" i="2"/>
  <c r="G114" i="1" s="1"/>
  <c r="D152" i="2"/>
  <c r="C152" i="2" s="1"/>
  <c r="B114" i="1" s="1"/>
  <c r="AE131" i="2"/>
  <c r="R93" i="1" s="1"/>
  <c r="AC131" i="2"/>
  <c r="Q93" i="1" s="1"/>
  <c r="AA131" i="2"/>
  <c r="P93" i="1" s="1"/>
  <c r="Y131" i="2"/>
  <c r="O93" i="1" s="1"/>
  <c r="W131" i="2"/>
  <c r="N93" i="1" s="1"/>
  <c r="U131" i="2"/>
  <c r="M93" i="1" s="1"/>
  <c r="M131" i="2"/>
  <c r="I93" i="1" s="1"/>
  <c r="K131" i="2"/>
  <c r="H93" i="1" s="1"/>
  <c r="I131" i="2"/>
  <c r="G93" i="1" s="1"/>
  <c r="D131" i="2"/>
  <c r="AG176" i="2"/>
  <c r="AE176" i="2"/>
  <c r="AC176" i="2"/>
  <c r="AA176" i="2"/>
  <c r="Y176" i="2"/>
  <c r="W176" i="2"/>
  <c r="U176" i="2"/>
  <c r="S176" i="2"/>
  <c r="Q176" i="2"/>
  <c r="O176" i="2"/>
  <c r="M176" i="2"/>
  <c r="K176" i="2"/>
  <c r="I176" i="2"/>
  <c r="D176" i="2"/>
  <c r="C176" i="2" s="1"/>
  <c r="AG150" i="2"/>
  <c r="S112" i="1" s="1"/>
  <c r="AE150" i="2"/>
  <c r="R112" i="1" s="1"/>
  <c r="AC150" i="2"/>
  <c r="Q112" i="1" s="1"/>
  <c r="AA150" i="2"/>
  <c r="P112" i="1" s="1"/>
  <c r="Y150" i="2"/>
  <c r="O112" i="1" s="1"/>
  <c r="W150" i="2"/>
  <c r="N112" i="1" s="1"/>
  <c r="U150" i="2"/>
  <c r="M112" i="1" s="1"/>
  <c r="S150" i="2"/>
  <c r="L112" i="1" s="1"/>
  <c r="Q150" i="2"/>
  <c r="K112" i="1" s="1"/>
  <c r="M150" i="2"/>
  <c r="I112" i="1" s="1"/>
  <c r="K150" i="2"/>
  <c r="H112" i="1" s="1"/>
  <c r="I150" i="2"/>
  <c r="G112" i="1" s="1"/>
  <c r="D150" i="2"/>
  <c r="C150" i="2" s="1"/>
  <c r="B112" i="1" s="1"/>
  <c r="AG146" i="2"/>
  <c r="S108" i="1" s="1"/>
  <c r="AE146" i="2"/>
  <c r="R108" i="1" s="1"/>
  <c r="AC146" i="2"/>
  <c r="Q108" i="1" s="1"/>
  <c r="AA146" i="2"/>
  <c r="P108" i="1" s="1"/>
  <c r="Y146" i="2"/>
  <c r="O108" i="1" s="1"/>
  <c r="W146" i="2"/>
  <c r="N108" i="1" s="1"/>
  <c r="U146" i="2"/>
  <c r="M108" i="1" s="1"/>
  <c r="S146" i="2"/>
  <c r="L108" i="1" s="1"/>
  <c r="Q146" i="2"/>
  <c r="K108" i="1" s="1"/>
  <c r="M146" i="2"/>
  <c r="I108" i="1" s="1"/>
  <c r="K146" i="2"/>
  <c r="H108" i="1" s="1"/>
  <c r="I146" i="2"/>
  <c r="G108" i="1" s="1"/>
  <c r="D146" i="2"/>
  <c r="C146" i="2" s="1"/>
  <c r="B108" i="1" s="1"/>
  <c r="AG175" i="2"/>
  <c r="AE175" i="2"/>
  <c r="AC175" i="2"/>
  <c r="AA175" i="2"/>
  <c r="Y175" i="2"/>
  <c r="W175" i="2"/>
  <c r="U175" i="2"/>
  <c r="S175" i="2"/>
  <c r="Q175" i="2"/>
  <c r="O175" i="2"/>
  <c r="M175" i="2"/>
  <c r="K175" i="2"/>
  <c r="I175" i="2"/>
  <c r="D175" i="2"/>
  <c r="C175" i="2" s="1"/>
  <c r="AG174" i="2"/>
  <c r="AE174" i="2"/>
  <c r="AC174" i="2"/>
  <c r="AA174" i="2"/>
  <c r="Y174" i="2"/>
  <c r="W174" i="2"/>
  <c r="U174" i="2"/>
  <c r="S174" i="2"/>
  <c r="Q174" i="2"/>
  <c r="O174" i="2"/>
  <c r="M174" i="2"/>
  <c r="K174" i="2"/>
  <c r="I174" i="2"/>
  <c r="D174" i="2"/>
  <c r="C174" i="2" s="1"/>
  <c r="AG173" i="2"/>
  <c r="AE173" i="2"/>
  <c r="AC173" i="2"/>
  <c r="AA173" i="2"/>
  <c r="Y173" i="2"/>
  <c r="W173" i="2"/>
  <c r="U173" i="2"/>
  <c r="S173" i="2"/>
  <c r="Q173" i="2"/>
  <c r="O173" i="2"/>
  <c r="M173" i="2"/>
  <c r="K173" i="2"/>
  <c r="I173" i="2"/>
  <c r="D173" i="2"/>
  <c r="C173" i="2" s="1"/>
  <c r="AG172" i="2"/>
  <c r="AE172" i="2"/>
  <c r="AC172" i="2"/>
  <c r="AA172" i="2"/>
  <c r="Y172" i="2"/>
  <c r="W172" i="2"/>
  <c r="U172" i="2"/>
  <c r="S172" i="2"/>
  <c r="Q172" i="2"/>
  <c r="O172" i="2"/>
  <c r="M172" i="2"/>
  <c r="K172" i="2"/>
  <c r="I172" i="2"/>
  <c r="D172" i="2"/>
  <c r="C172" i="2" s="1"/>
  <c r="AG171" i="2"/>
  <c r="AE171" i="2"/>
  <c r="AC171" i="2"/>
  <c r="AA171" i="2"/>
  <c r="Y171" i="2"/>
  <c r="W171" i="2"/>
  <c r="U171" i="2"/>
  <c r="S171" i="2"/>
  <c r="Q171" i="2"/>
  <c r="O171" i="2"/>
  <c r="M171" i="2"/>
  <c r="K171" i="2"/>
  <c r="I171" i="2"/>
  <c r="D171" i="2"/>
  <c r="C171" i="2" s="1"/>
  <c r="AG170" i="2"/>
  <c r="AE170" i="2"/>
  <c r="AC170" i="2"/>
  <c r="AA170" i="2"/>
  <c r="Y170" i="2"/>
  <c r="W170" i="2"/>
  <c r="U170" i="2"/>
  <c r="S170" i="2"/>
  <c r="Q170" i="2"/>
  <c r="O170" i="2"/>
  <c r="M170" i="2"/>
  <c r="K170" i="2"/>
  <c r="I170" i="2"/>
  <c r="D170" i="2"/>
  <c r="C170" i="2" s="1"/>
  <c r="AG169" i="2"/>
  <c r="AE169" i="2"/>
  <c r="AC169" i="2"/>
  <c r="AA169" i="2"/>
  <c r="Y169" i="2"/>
  <c r="W169" i="2"/>
  <c r="U169" i="2"/>
  <c r="S169" i="2"/>
  <c r="Q169" i="2"/>
  <c r="O169" i="2"/>
  <c r="M169" i="2"/>
  <c r="K169" i="2"/>
  <c r="I169" i="2"/>
  <c r="D169" i="2"/>
  <c r="C169" i="2" s="1"/>
  <c r="AG168" i="2"/>
  <c r="AE168" i="2"/>
  <c r="AC168" i="2"/>
  <c r="AA168" i="2"/>
  <c r="Y168" i="2"/>
  <c r="W168" i="2"/>
  <c r="U168" i="2"/>
  <c r="S168" i="2"/>
  <c r="Q168" i="2"/>
  <c r="O168" i="2"/>
  <c r="M168" i="2"/>
  <c r="K168" i="2"/>
  <c r="I168" i="2"/>
  <c r="D168" i="2"/>
  <c r="C168" i="2" s="1"/>
  <c r="AG167" i="2"/>
  <c r="AE167" i="2"/>
  <c r="AC167" i="2"/>
  <c r="AA167" i="2"/>
  <c r="Y167" i="2"/>
  <c r="W167" i="2"/>
  <c r="U167" i="2"/>
  <c r="S167" i="2"/>
  <c r="Q167" i="2"/>
  <c r="O167" i="2"/>
  <c r="M167" i="2"/>
  <c r="K167" i="2"/>
  <c r="I167" i="2"/>
  <c r="D167" i="2"/>
  <c r="C167" i="2" s="1"/>
  <c r="AG166" i="2"/>
  <c r="AE166" i="2"/>
  <c r="AC166" i="2"/>
  <c r="AA166" i="2"/>
  <c r="Y166" i="2"/>
  <c r="W166" i="2"/>
  <c r="U166" i="2"/>
  <c r="S166" i="2"/>
  <c r="Q166" i="2"/>
  <c r="O166" i="2"/>
  <c r="M166" i="2"/>
  <c r="K166" i="2"/>
  <c r="I166" i="2"/>
  <c r="D166" i="2"/>
  <c r="C166" i="2" s="1"/>
  <c r="AG134" i="2"/>
  <c r="S96" i="1" s="1"/>
  <c r="AE134" i="2"/>
  <c r="R96" i="1" s="1"/>
  <c r="AC134" i="2"/>
  <c r="Q96" i="1" s="1"/>
  <c r="AA134" i="2"/>
  <c r="P96" i="1" s="1"/>
  <c r="Y134" i="2"/>
  <c r="O96" i="1" s="1"/>
  <c r="W134" i="2"/>
  <c r="N96" i="1" s="1"/>
  <c r="U134" i="2"/>
  <c r="M96" i="1" s="1"/>
  <c r="S134" i="2"/>
  <c r="L96" i="1" s="1"/>
  <c r="Q134" i="2"/>
  <c r="K96" i="1" s="1"/>
  <c r="O134" i="2"/>
  <c r="J96" i="1" s="1"/>
  <c r="M134" i="2"/>
  <c r="I96" i="1" s="1"/>
  <c r="D134" i="2"/>
  <c r="C134" i="2" s="1"/>
  <c r="B96" i="1" s="1"/>
  <c r="AG165" i="2"/>
  <c r="S126" i="1" s="1"/>
  <c r="AE165" i="2"/>
  <c r="AC165" i="2"/>
  <c r="Q126" i="1" s="1"/>
  <c r="AA165" i="2"/>
  <c r="Y165" i="2"/>
  <c r="O126" i="1" s="1"/>
  <c r="W165" i="2"/>
  <c r="U165" i="2"/>
  <c r="M126" i="1" s="1"/>
  <c r="S165" i="2"/>
  <c r="Q165" i="2"/>
  <c r="K126" i="1" s="1"/>
  <c r="O165" i="2"/>
  <c r="M165" i="2"/>
  <c r="K165" i="2"/>
  <c r="H126" i="1" s="1"/>
  <c r="I165" i="2"/>
  <c r="D165" i="2"/>
  <c r="C165" i="2" s="1"/>
  <c r="B126" i="1" s="1"/>
  <c r="AG164" i="2"/>
  <c r="S125" i="1" s="1"/>
  <c r="AE164" i="2"/>
  <c r="R125" i="1" s="1"/>
  <c r="AC164" i="2"/>
  <c r="Q125" i="1" s="1"/>
  <c r="AA164" i="2"/>
  <c r="P125" i="1" s="1"/>
  <c r="Y164" i="2"/>
  <c r="O125" i="1" s="1"/>
  <c r="W164" i="2"/>
  <c r="N125" i="1" s="1"/>
  <c r="U164" i="2"/>
  <c r="M125" i="1" s="1"/>
  <c r="S164" i="2"/>
  <c r="L125" i="1" s="1"/>
  <c r="Q164" i="2"/>
  <c r="K125" i="1" s="1"/>
  <c r="O164" i="2"/>
  <c r="J126" i="1" s="1"/>
  <c r="M164" i="2"/>
  <c r="I125" i="1" s="1"/>
  <c r="K164" i="2"/>
  <c r="H125" i="1" s="1"/>
  <c r="I164" i="2"/>
  <c r="G126" i="1" s="1"/>
  <c r="D164" i="2"/>
  <c r="C164" i="2" s="1"/>
  <c r="B125" i="1" s="1"/>
  <c r="AG163" i="2"/>
  <c r="S124" i="1" s="1"/>
  <c r="AE163" i="2"/>
  <c r="R124" i="1" s="1"/>
  <c r="AC163" i="2"/>
  <c r="Q124" i="1" s="1"/>
  <c r="AA163" i="2"/>
  <c r="P124" i="1" s="1"/>
  <c r="Y163" i="2"/>
  <c r="O124" i="1" s="1"/>
  <c r="W163" i="2"/>
  <c r="N124" i="1" s="1"/>
  <c r="U163" i="2"/>
  <c r="M124" i="1" s="1"/>
  <c r="S163" i="2"/>
  <c r="L124" i="1" s="1"/>
  <c r="Q163" i="2"/>
  <c r="K124" i="1" s="1"/>
  <c r="O163" i="2"/>
  <c r="J125" i="1" s="1"/>
  <c r="M163" i="2"/>
  <c r="I124" i="1" s="1"/>
  <c r="K163" i="2"/>
  <c r="H124" i="1" s="1"/>
  <c r="I163" i="2"/>
  <c r="G125" i="1" s="1"/>
  <c r="D163" i="2"/>
  <c r="C163" i="2" s="1"/>
  <c r="B124" i="1" s="1"/>
  <c r="AG162" i="2"/>
  <c r="AE162" i="2"/>
  <c r="AC162" i="2"/>
  <c r="AA162" i="2"/>
  <c r="Y162" i="2"/>
  <c r="W162" i="2"/>
  <c r="U162" i="2"/>
  <c r="S162" i="2"/>
  <c r="Q162" i="2"/>
  <c r="O162" i="2"/>
  <c r="J124" i="1" s="1"/>
  <c r="M162" i="2"/>
  <c r="K162" i="2"/>
  <c r="I162" i="2"/>
  <c r="G124" i="1" s="1"/>
  <c r="D162" i="2"/>
  <c r="C162" i="2" s="1"/>
  <c r="AG129" i="2"/>
  <c r="S91" i="1" s="1"/>
  <c r="AE129" i="2"/>
  <c r="R91" i="1" s="1"/>
  <c r="AC129" i="2"/>
  <c r="Q91" i="1" s="1"/>
  <c r="AA129" i="2"/>
  <c r="P91" i="1" s="1"/>
  <c r="Y129" i="2"/>
  <c r="O91" i="1" s="1"/>
  <c r="W129" i="2"/>
  <c r="N91" i="1" s="1"/>
  <c r="U129" i="2"/>
  <c r="M91" i="1" s="1"/>
  <c r="S129" i="2"/>
  <c r="L91" i="1" s="1"/>
  <c r="Q129" i="2"/>
  <c r="K91" i="1" s="1"/>
  <c r="M129" i="2"/>
  <c r="I91" i="1" s="1"/>
  <c r="D129" i="2"/>
  <c r="AG161" i="2"/>
  <c r="S123" i="1" s="1"/>
  <c r="AE161" i="2"/>
  <c r="R123" i="1" s="1"/>
  <c r="AC161" i="2"/>
  <c r="Q123" i="1" s="1"/>
  <c r="AA161" i="2"/>
  <c r="P123" i="1" s="1"/>
  <c r="Y161" i="2"/>
  <c r="O123" i="1" s="1"/>
  <c r="W161" i="2"/>
  <c r="N123" i="1" s="1"/>
  <c r="U161" i="2"/>
  <c r="M123" i="1" s="1"/>
  <c r="S161" i="2"/>
  <c r="L123" i="1" s="1"/>
  <c r="Q161" i="2"/>
  <c r="K123" i="1" s="1"/>
  <c r="O161" i="2"/>
  <c r="J123" i="1" s="1"/>
  <c r="M161" i="2"/>
  <c r="I123" i="1" s="1"/>
  <c r="K161" i="2"/>
  <c r="H123" i="1" s="1"/>
  <c r="I161" i="2"/>
  <c r="G123" i="1" s="1"/>
  <c r="D161" i="2"/>
  <c r="C161" i="2" s="1"/>
  <c r="B123" i="1" s="1"/>
  <c r="AG160" i="2"/>
  <c r="AE160" i="2"/>
  <c r="AC160" i="2"/>
  <c r="AA160" i="2"/>
  <c r="Y160" i="2"/>
  <c r="W160" i="2"/>
  <c r="U160" i="2"/>
  <c r="S160" i="2"/>
  <c r="Q160" i="2"/>
  <c r="O160" i="2"/>
  <c r="J122" i="1" s="1"/>
  <c r="M160" i="2"/>
  <c r="K160" i="2"/>
  <c r="I160" i="2"/>
  <c r="G122" i="1" s="1"/>
  <c r="D160" i="2"/>
  <c r="C160" i="2" s="1"/>
  <c r="AG159" i="2"/>
  <c r="AE159" i="2"/>
  <c r="AC159" i="2"/>
  <c r="AA159" i="2"/>
  <c r="Y159" i="2"/>
  <c r="W159" i="2"/>
  <c r="U159" i="2"/>
  <c r="S159" i="2"/>
  <c r="Q159" i="2"/>
  <c r="O159" i="2"/>
  <c r="J121" i="1" s="1"/>
  <c r="M159" i="2"/>
  <c r="K159" i="2"/>
  <c r="I159" i="2"/>
  <c r="G121" i="1" s="1"/>
  <c r="D159" i="2"/>
  <c r="C159" i="2" s="1"/>
  <c r="AG158" i="2"/>
  <c r="S121" i="1" s="1"/>
  <c r="AE158" i="2"/>
  <c r="R121" i="1" s="1"/>
  <c r="AC158" i="2"/>
  <c r="Q121" i="1" s="1"/>
  <c r="AA158" i="2"/>
  <c r="P121" i="1" s="1"/>
  <c r="Y158" i="2"/>
  <c r="O121" i="1" s="1"/>
  <c r="W158" i="2"/>
  <c r="N121" i="1" s="1"/>
  <c r="U158" i="2"/>
  <c r="M121" i="1" s="1"/>
  <c r="S158" i="2"/>
  <c r="L121" i="1" s="1"/>
  <c r="Q158" i="2"/>
  <c r="K121" i="1" s="1"/>
  <c r="O158" i="2"/>
  <c r="J120" i="1" s="1"/>
  <c r="M158" i="2"/>
  <c r="I121" i="1" s="1"/>
  <c r="K158" i="2"/>
  <c r="H121" i="1" s="1"/>
  <c r="I158" i="2"/>
  <c r="G120" i="1" s="1"/>
  <c r="D158" i="2"/>
  <c r="C158" i="2" s="1"/>
  <c r="B121" i="1" s="1"/>
  <c r="AG157" i="2"/>
  <c r="AE157" i="2"/>
  <c r="AC157" i="2"/>
  <c r="AA157" i="2"/>
  <c r="Y157" i="2"/>
  <c r="W157" i="2"/>
  <c r="U157" i="2"/>
  <c r="S157" i="2"/>
  <c r="Q157" i="2"/>
  <c r="O157" i="2"/>
  <c r="J119" i="1" s="1"/>
  <c r="M157" i="2"/>
  <c r="K157" i="2"/>
  <c r="I157" i="2"/>
  <c r="G119" i="1" s="1"/>
  <c r="D157" i="2"/>
  <c r="C157" i="2" s="1"/>
  <c r="AG153" i="2"/>
  <c r="S115" i="1" s="1"/>
  <c r="AE153" i="2"/>
  <c r="R115" i="1" s="1"/>
  <c r="AC153" i="2"/>
  <c r="Q115" i="1" s="1"/>
  <c r="AA153" i="2"/>
  <c r="P115" i="1" s="1"/>
  <c r="Y153" i="2"/>
  <c r="O115" i="1" s="1"/>
  <c r="W153" i="2"/>
  <c r="N115" i="1" s="1"/>
  <c r="U153" i="2"/>
  <c r="M115" i="1" s="1"/>
  <c r="S153" i="2"/>
  <c r="L115" i="1" s="1"/>
  <c r="Q153" i="2"/>
  <c r="K115" i="1" s="1"/>
  <c r="O153" i="2"/>
  <c r="J115" i="1" s="1"/>
  <c r="M153" i="2"/>
  <c r="I115" i="1" s="1"/>
  <c r="K153" i="2"/>
  <c r="H115" i="1" s="1"/>
  <c r="D153" i="2"/>
  <c r="C153" i="2" s="1"/>
  <c r="AG130" i="2"/>
  <c r="S92" i="1" s="1"/>
  <c r="AE130" i="2"/>
  <c r="R92" i="1" s="1"/>
  <c r="AC130" i="2"/>
  <c r="Q92" i="1" s="1"/>
  <c r="AA130" i="2"/>
  <c r="P92" i="1" s="1"/>
  <c r="Y130" i="2"/>
  <c r="O92" i="1" s="1"/>
  <c r="W130" i="2"/>
  <c r="N92" i="1" s="1"/>
  <c r="U130" i="2"/>
  <c r="M92" i="1" s="1"/>
  <c r="Q130" i="2"/>
  <c r="K92" i="1" s="1"/>
  <c r="O130" i="2"/>
  <c r="J92" i="1" s="1"/>
  <c r="M130" i="2"/>
  <c r="I92" i="1" s="1"/>
  <c r="I130" i="2"/>
  <c r="G92" i="1" s="1"/>
  <c r="D130" i="2"/>
  <c r="AC128" i="2"/>
  <c r="Q90" i="1" s="1"/>
  <c r="AA128" i="2"/>
  <c r="P90" i="1" s="1"/>
  <c r="W128" i="2"/>
  <c r="N90" i="1" s="1"/>
  <c r="O128" i="2"/>
  <c r="J90" i="1" s="1"/>
  <c r="M128" i="2"/>
  <c r="I90" i="1" s="1"/>
  <c r="D128" i="2"/>
  <c r="AG135" i="2"/>
  <c r="S97" i="1" s="1"/>
  <c r="AE135" i="2"/>
  <c r="R97" i="1" s="1"/>
  <c r="AC135" i="2"/>
  <c r="Q97" i="1" s="1"/>
  <c r="Y135" i="2"/>
  <c r="O97" i="1" s="1"/>
  <c r="W135" i="2"/>
  <c r="N97" i="1" s="1"/>
  <c r="U135" i="2"/>
  <c r="M97" i="1" s="1"/>
  <c r="S135" i="2"/>
  <c r="L97" i="1" s="1"/>
  <c r="Q135" i="2"/>
  <c r="K97" i="1" s="1"/>
  <c r="O135" i="2"/>
  <c r="J97" i="1" s="1"/>
  <c r="M135" i="2"/>
  <c r="I97" i="1" s="1"/>
  <c r="D135" i="2"/>
  <c r="C135" i="2" s="1"/>
  <c r="B97" i="1" s="1"/>
  <c r="AG133" i="2"/>
  <c r="S95" i="1" s="1"/>
  <c r="AE133" i="2"/>
  <c r="R95" i="1" s="1"/>
  <c r="AC133" i="2"/>
  <c r="Q95" i="1" s="1"/>
  <c r="AA133" i="2"/>
  <c r="P95" i="1" s="1"/>
  <c r="Y133" i="2"/>
  <c r="O95" i="1" s="1"/>
  <c r="U133" i="2"/>
  <c r="M95" i="1" s="1"/>
  <c r="S133" i="2"/>
  <c r="L95" i="1" s="1"/>
  <c r="Q133" i="2"/>
  <c r="K95" i="1" s="1"/>
  <c r="O133" i="2"/>
  <c r="J95" i="1" s="1"/>
  <c r="M133" i="2"/>
  <c r="I95" i="1" s="1"/>
  <c r="K133" i="2"/>
  <c r="H95" i="1" s="1"/>
  <c r="D133" i="2"/>
  <c r="C133" i="2" s="1"/>
  <c r="B95" i="1" s="1"/>
  <c r="AG156" i="2"/>
  <c r="AE156" i="2"/>
  <c r="AC156" i="2"/>
  <c r="AA156" i="2"/>
  <c r="Y156" i="2"/>
  <c r="W156" i="2"/>
  <c r="U156" i="2"/>
  <c r="S156" i="2"/>
  <c r="Q156" i="2"/>
  <c r="O156" i="2"/>
  <c r="J118" i="1" s="1"/>
  <c r="M156" i="2"/>
  <c r="K156" i="2"/>
  <c r="I156" i="2"/>
  <c r="G118" i="1" s="1"/>
  <c r="D156" i="2"/>
  <c r="C156" i="2" s="1"/>
  <c r="AG127" i="2"/>
  <c r="S89" i="1" s="1"/>
  <c r="AC127" i="2"/>
  <c r="Q89" i="1" s="1"/>
  <c r="AA127" i="2"/>
  <c r="P89" i="1" s="1"/>
  <c r="Q127" i="2"/>
  <c r="K89" i="1" s="1"/>
  <c r="O127" i="2"/>
  <c r="J89" i="1" s="1"/>
  <c r="M127" i="2"/>
  <c r="I89" i="1" s="1"/>
  <c r="D127" i="2"/>
  <c r="AG139" i="2"/>
  <c r="S101" i="1" s="1"/>
  <c r="AE139" i="2"/>
  <c r="R101" i="1" s="1"/>
  <c r="AC139" i="2"/>
  <c r="Q101" i="1" s="1"/>
  <c r="AA139" i="2"/>
  <c r="P101" i="1" s="1"/>
  <c r="Y139" i="2"/>
  <c r="O101" i="1" s="1"/>
  <c r="W139" i="2"/>
  <c r="N101" i="1" s="1"/>
  <c r="Q139" i="2"/>
  <c r="K101" i="1" s="1"/>
  <c r="O139" i="2"/>
  <c r="J101" i="1" s="1"/>
  <c r="M139" i="2"/>
  <c r="I101" i="1" s="1"/>
  <c r="K139" i="2"/>
  <c r="H101" i="1" s="1"/>
  <c r="I139" i="2"/>
  <c r="G101" i="1" s="1"/>
  <c r="D139" i="2"/>
  <c r="C139" i="2" s="1"/>
  <c r="AG155" i="2"/>
  <c r="AE155" i="2"/>
  <c r="AC155" i="2"/>
  <c r="AA155" i="2"/>
  <c r="Y155" i="2"/>
  <c r="W155" i="2"/>
  <c r="U155" i="2"/>
  <c r="S155" i="2"/>
  <c r="Q155" i="2"/>
  <c r="O155" i="2"/>
  <c r="M155" i="2"/>
  <c r="K155" i="2"/>
  <c r="I155" i="2"/>
  <c r="D155" i="2"/>
  <c r="C155" i="2" s="1"/>
  <c r="AG28" i="2"/>
  <c r="S28" i="1" s="1"/>
  <c r="AE28" i="2"/>
  <c r="R28" i="1" s="1"/>
  <c r="AC28" i="2"/>
  <c r="Q28" i="1" s="1"/>
  <c r="AA28" i="2"/>
  <c r="P28" i="1" s="1"/>
  <c r="Y28" i="2"/>
  <c r="O28" i="1" s="1"/>
  <c r="W28" i="2"/>
  <c r="N28" i="1" s="1"/>
  <c r="S28" i="2"/>
  <c r="L28" i="1" s="1"/>
  <c r="Q28" i="2"/>
  <c r="K28" i="1" s="1"/>
  <c r="K28" i="2"/>
  <c r="H28" i="1" s="1"/>
  <c r="I28" i="2"/>
  <c r="G28" i="1" s="1"/>
  <c r="D28" i="2"/>
  <c r="AG126" i="2"/>
  <c r="AE126" i="2"/>
  <c r="AC126" i="2"/>
  <c r="AA126" i="2"/>
  <c r="Y126" i="2"/>
  <c r="W126" i="2"/>
  <c r="U126" i="2"/>
  <c r="S126" i="2"/>
  <c r="Q126" i="2"/>
  <c r="O126" i="2"/>
  <c r="M126" i="2"/>
  <c r="K126" i="2"/>
  <c r="I126" i="2"/>
  <c r="D126" i="2"/>
  <c r="C126" i="2" s="1"/>
  <c r="AG125" i="2"/>
  <c r="AE125" i="2"/>
  <c r="AC125" i="2"/>
  <c r="AA125" i="2"/>
  <c r="Y125" i="2"/>
  <c r="W125" i="2"/>
  <c r="U125" i="2"/>
  <c r="S125" i="2"/>
  <c r="Q125" i="2"/>
  <c r="O125" i="2"/>
  <c r="M125" i="2"/>
  <c r="K125" i="2"/>
  <c r="I125" i="2"/>
  <c r="D125" i="2"/>
  <c r="C125" i="2" s="1"/>
  <c r="AG124" i="2"/>
  <c r="AE124" i="2"/>
  <c r="AC124" i="2"/>
  <c r="AA124" i="2"/>
  <c r="Y124" i="2"/>
  <c r="W124" i="2"/>
  <c r="U124" i="2"/>
  <c r="S124" i="2"/>
  <c r="Q124" i="2"/>
  <c r="O124" i="2"/>
  <c r="M124" i="2"/>
  <c r="K124" i="2"/>
  <c r="I124" i="2"/>
  <c r="D124" i="2"/>
  <c r="C124" i="2" s="1"/>
  <c r="AG123" i="2"/>
  <c r="AE123" i="2"/>
  <c r="AC123" i="2"/>
  <c r="AA123" i="2"/>
  <c r="Y123" i="2"/>
  <c r="W123" i="2"/>
  <c r="U123" i="2"/>
  <c r="S123" i="2"/>
  <c r="Q123" i="2"/>
  <c r="O123" i="2"/>
  <c r="M123" i="2"/>
  <c r="K123" i="2"/>
  <c r="I123" i="2"/>
  <c r="D123" i="2"/>
  <c r="C123" i="2" s="1"/>
  <c r="AG122" i="2"/>
  <c r="AE122" i="2"/>
  <c r="AC122" i="2"/>
  <c r="AA122" i="2"/>
  <c r="Y122" i="2"/>
  <c r="W122" i="2"/>
  <c r="U122" i="2"/>
  <c r="S122" i="2"/>
  <c r="Q122" i="2"/>
  <c r="O122" i="2"/>
  <c r="M122" i="2"/>
  <c r="K122" i="2"/>
  <c r="I122" i="2"/>
  <c r="D122" i="2"/>
  <c r="C122" i="2" s="1"/>
  <c r="AG121" i="2"/>
  <c r="AE121" i="2"/>
  <c r="AC121" i="2"/>
  <c r="AA121" i="2"/>
  <c r="Y121" i="2"/>
  <c r="W121" i="2"/>
  <c r="U121" i="2"/>
  <c r="S121" i="2"/>
  <c r="Q121" i="2"/>
  <c r="O121" i="2"/>
  <c r="M121" i="2"/>
  <c r="K121" i="2"/>
  <c r="I121" i="2"/>
  <c r="D121" i="2"/>
  <c r="C121" i="2" s="1"/>
  <c r="AG120" i="2"/>
  <c r="AE120" i="2"/>
  <c r="AC120" i="2"/>
  <c r="AA120" i="2"/>
  <c r="Y120" i="2"/>
  <c r="W120" i="2"/>
  <c r="U120" i="2"/>
  <c r="S120" i="2"/>
  <c r="Q120" i="2"/>
  <c r="O120" i="2"/>
  <c r="M120" i="2"/>
  <c r="K120" i="2"/>
  <c r="I120" i="2"/>
  <c r="D120" i="2"/>
  <c r="C120" i="2" s="1"/>
  <c r="AE18" i="2"/>
  <c r="R18" i="1" s="1"/>
  <c r="AA18" i="2"/>
  <c r="P18" i="1" s="1"/>
  <c r="W18" i="2"/>
  <c r="N18" i="1" s="1"/>
  <c r="S18" i="2"/>
  <c r="L18" i="1" s="1"/>
  <c r="Q18" i="2"/>
  <c r="K18" i="1" s="1"/>
  <c r="I18" i="2"/>
  <c r="G18" i="1" s="1"/>
  <c r="D18" i="2"/>
  <c r="AG119" i="2"/>
  <c r="AE119" i="2"/>
  <c r="AC119" i="2"/>
  <c r="AA119" i="2"/>
  <c r="Y119" i="2"/>
  <c r="W119" i="2"/>
  <c r="U119" i="2"/>
  <c r="S119" i="2"/>
  <c r="Q119" i="2"/>
  <c r="O119" i="2"/>
  <c r="M119" i="2"/>
  <c r="K119" i="2"/>
  <c r="I119" i="2"/>
  <c r="D119" i="2"/>
  <c r="C119" i="2" s="1"/>
  <c r="AG35" i="2"/>
  <c r="S35" i="1" s="1"/>
  <c r="AE35" i="2"/>
  <c r="R35" i="1" s="1"/>
  <c r="AC35" i="2"/>
  <c r="Q35" i="1" s="1"/>
  <c r="AA35" i="2"/>
  <c r="P35" i="1" s="1"/>
  <c r="Y35" i="2"/>
  <c r="O35" i="1" s="1"/>
  <c r="W35" i="2"/>
  <c r="N35" i="1" s="1"/>
  <c r="U35" i="2"/>
  <c r="M35" i="1" s="1"/>
  <c r="Q35" i="2"/>
  <c r="K35" i="1" s="1"/>
  <c r="O35" i="2"/>
  <c r="J35" i="1" s="1"/>
  <c r="K35" i="2"/>
  <c r="H35" i="1" s="1"/>
  <c r="I35" i="2"/>
  <c r="G35" i="1" s="1"/>
  <c r="D35" i="2"/>
  <c r="AG118" i="2"/>
  <c r="AE118" i="2"/>
  <c r="AC118" i="2"/>
  <c r="AA118" i="2"/>
  <c r="Y118" i="2"/>
  <c r="W118" i="2"/>
  <c r="U118" i="2"/>
  <c r="S118" i="2"/>
  <c r="Q118" i="2"/>
  <c r="O118" i="2"/>
  <c r="M118" i="2"/>
  <c r="K118" i="2"/>
  <c r="I118" i="2"/>
  <c r="D118" i="2"/>
  <c r="C118" i="2" s="1"/>
  <c r="AG117" i="2"/>
  <c r="AE117" i="2"/>
  <c r="AC117" i="2"/>
  <c r="AA117" i="2"/>
  <c r="Y117" i="2"/>
  <c r="W117" i="2"/>
  <c r="U117" i="2"/>
  <c r="S117" i="2"/>
  <c r="Q117" i="2"/>
  <c r="O117" i="2"/>
  <c r="M117" i="2"/>
  <c r="K117" i="2"/>
  <c r="I117" i="2"/>
  <c r="D117" i="2"/>
  <c r="C117" i="2" s="1"/>
  <c r="AG116" i="2"/>
  <c r="AE116" i="2"/>
  <c r="AC116" i="2"/>
  <c r="AA116" i="2"/>
  <c r="Y116" i="2"/>
  <c r="W116" i="2"/>
  <c r="U116" i="2"/>
  <c r="S116" i="2"/>
  <c r="Q116" i="2"/>
  <c r="O116" i="2"/>
  <c r="M116" i="2"/>
  <c r="K116" i="2"/>
  <c r="I116" i="2"/>
  <c r="D116" i="2"/>
  <c r="C116" i="2" s="1"/>
  <c r="AG115" i="2"/>
  <c r="AE115" i="2"/>
  <c r="AC115" i="2"/>
  <c r="AA115" i="2"/>
  <c r="Y115" i="2"/>
  <c r="W115" i="2"/>
  <c r="U115" i="2"/>
  <c r="S115" i="2"/>
  <c r="Q115" i="2"/>
  <c r="O115" i="2"/>
  <c r="M115" i="2"/>
  <c r="K115" i="2"/>
  <c r="I115" i="2"/>
  <c r="D115" i="2"/>
  <c r="C115" i="2" s="1"/>
  <c r="AG114" i="2"/>
  <c r="AE114" i="2"/>
  <c r="AC114" i="2"/>
  <c r="AA114" i="2"/>
  <c r="Y114" i="2"/>
  <c r="W114" i="2"/>
  <c r="U114" i="2"/>
  <c r="S114" i="2"/>
  <c r="Q114" i="2"/>
  <c r="O114" i="2"/>
  <c r="M114" i="2"/>
  <c r="K114" i="2"/>
  <c r="I114" i="2"/>
  <c r="D114" i="2"/>
  <c r="C114" i="2" s="1"/>
  <c r="AG113" i="2"/>
  <c r="AE113" i="2"/>
  <c r="AC113" i="2"/>
  <c r="AA113" i="2"/>
  <c r="Y113" i="2"/>
  <c r="W113" i="2"/>
  <c r="U113" i="2"/>
  <c r="S113" i="2"/>
  <c r="Q113" i="2"/>
  <c r="O113" i="2"/>
  <c r="M113" i="2"/>
  <c r="K113" i="2"/>
  <c r="I113" i="2"/>
  <c r="D113" i="2"/>
  <c r="C113" i="2" s="1"/>
  <c r="AG112" i="2"/>
  <c r="AE112" i="2"/>
  <c r="AC112" i="2"/>
  <c r="AA112" i="2"/>
  <c r="Y112" i="2"/>
  <c r="W112" i="2"/>
  <c r="U112" i="2"/>
  <c r="S112" i="2"/>
  <c r="Q112" i="2"/>
  <c r="O112" i="2"/>
  <c r="M112" i="2"/>
  <c r="K112" i="2"/>
  <c r="I112" i="2"/>
  <c r="D112" i="2"/>
  <c r="C112" i="2" s="1"/>
  <c r="AG111" i="2"/>
  <c r="AE111" i="2"/>
  <c r="AC111" i="2"/>
  <c r="AA111" i="2"/>
  <c r="Y111" i="2"/>
  <c r="W111" i="2"/>
  <c r="U111" i="2"/>
  <c r="S111" i="2"/>
  <c r="Q111" i="2"/>
  <c r="O111" i="2"/>
  <c r="M111" i="2"/>
  <c r="K111" i="2"/>
  <c r="I111" i="2"/>
  <c r="D111" i="2"/>
  <c r="C111" i="2" s="1"/>
  <c r="AG110" i="2"/>
  <c r="AE110" i="2"/>
  <c r="AC110" i="2"/>
  <c r="AA110" i="2"/>
  <c r="Y110" i="2"/>
  <c r="W110" i="2"/>
  <c r="U110" i="2"/>
  <c r="S110" i="2"/>
  <c r="Q110" i="2"/>
  <c r="O110" i="2"/>
  <c r="M110" i="2"/>
  <c r="K110" i="2"/>
  <c r="I110" i="2"/>
  <c r="D110" i="2"/>
  <c r="C110" i="2" s="1"/>
  <c r="AG109" i="2"/>
  <c r="AE109" i="2"/>
  <c r="AC109" i="2"/>
  <c r="AA109" i="2"/>
  <c r="Y109" i="2"/>
  <c r="W109" i="2"/>
  <c r="U109" i="2"/>
  <c r="S109" i="2"/>
  <c r="Q109" i="2"/>
  <c r="O109" i="2"/>
  <c r="M109" i="2"/>
  <c r="K109" i="2"/>
  <c r="I109" i="2"/>
  <c r="D109" i="2"/>
  <c r="C109" i="2" s="1"/>
  <c r="AG108" i="2"/>
  <c r="AE108" i="2"/>
  <c r="AC108" i="2"/>
  <c r="AA108" i="2"/>
  <c r="Y108" i="2"/>
  <c r="W108" i="2"/>
  <c r="U108" i="2"/>
  <c r="S108" i="2"/>
  <c r="Q108" i="2"/>
  <c r="O108" i="2"/>
  <c r="M108" i="2"/>
  <c r="K108" i="2"/>
  <c r="I108" i="2"/>
  <c r="D108" i="2"/>
  <c r="C108" i="2" s="1"/>
  <c r="AG107" i="2"/>
  <c r="AE107" i="2"/>
  <c r="AC107" i="2"/>
  <c r="AA107" i="2"/>
  <c r="Y107" i="2"/>
  <c r="W107" i="2"/>
  <c r="U107" i="2"/>
  <c r="S107" i="2"/>
  <c r="Q107" i="2"/>
  <c r="O107" i="2"/>
  <c r="M107" i="2"/>
  <c r="K107" i="2"/>
  <c r="I107" i="2"/>
  <c r="D107" i="2"/>
  <c r="C107" i="2" s="1"/>
  <c r="AG106" i="2"/>
  <c r="AE106" i="2"/>
  <c r="AC106" i="2"/>
  <c r="AA106" i="2"/>
  <c r="Y106" i="2"/>
  <c r="W106" i="2"/>
  <c r="U106" i="2"/>
  <c r="S106" i="2"/>
  <c r="Q106" i="2"/>
  <c r="O106" i="2"/>
  <c r="M106" i="2"/>
  <c r="K106" i="2"/>
  <c r="I106" i="2"/>
  <c r="D106" i="2"/>
  <c r="C106" i="2" s="1"/>
  <c r="AG105" i="2"/>
  <c r="AE105" i="2"/>
  <c r="AC105" i="2"/>
  <c r="AA105" i="2"/>
  <c r="Y105" i="2"/>
  <c r="W105" i="2"/>
  <c r="U105" i="2"/>
  <c r="S105" i="2"/>
  <c r="Q105" i="2"/>
  <c r="O105" i="2"/>
  <c r="M105" i="2"/>
  <c r="K105" i="2"/>
  <c r="I105" i="2"/>
  <c r="D105" i="2"/>
  <c r="C105" i="2" s="1"/>
  <c r="AG21" i="2"/>
  <c r="S20" i="1" s="1"/>
  <c r="AE21" i="2"/>
  <c r="R20" i="1" s="1"/>
  <c r="AC21" i="2"/>
  <c r="Q20" i="1" s="1"/>
  <c r="AA21" i="2"/>
  <c r="P20" i="1" s="1"/>
  <c r="W21" i="2"/>
  <c r="N20" i="1" s="1"/>
  <c r="U21" i="2"/>
  <c r="M20" i="1" s="1"/>
  <c r="Q21" i="2"/>
  <c r="K20" i="1" s="1"/>
  <c r="D21" i="2"/>
  <c r="AG36" i="2"/>
  <c r="S36" i="1" s="1"/>
  <c r="AE36" i="2"/>
  <c r="R36" i="1" s="1"/>
  <c r="AC36" i="2"/>
  <c r="Q36" i="1" s="1"/>
  <c r="Y36" i="2"/>
  <c r="O36" i="1" s="1"/>
  <c r="W36" i="2"/>
  <c r="N36" i="1" s="1"/>
  <c r="Q36" i="2"/>
  <c r="K36" i="1" s="1"/>
  <c r="M36" i="2"/>
  <c r="I36" i="1" s="1"/>
  <c r="I36" i="2"/>
  <c r="G36" i="1" s="1"/>
  <c r="D36" i="2"/>
  <c r="AG104" i="2"/>
  <c r="AE104" i="2"/>
  <c r="AC104" i="2"/>
  <c r="AA104" i="2"/>
  <c r="Y104" i="2"/>
  <c r="W104" i="2"/>
  <c r="U104" i="2"/>
  <c r="S104" i="2"/>
  <c r="Q104" i="2"/>
  <c r="O104" i="2"/>
  <c r="M104" i="2"/>
  <c r="K104" i="2"/>
  <c r="I104" i="2"/>
  <c r="D104" i="2"/>
  <c r="C104" i="2" s="1"/>
  <c r="AG40" i="2"/>
  <c r="S39" i="1" s="1"/>
  <c r="AE40" i="2"/>
  <c r="R39" i="1" s="1"/>
  <c r="AC40" i="2"/>
  <c r="Q39" i="1" s="1"/>
  <c r="AA40" i="2"/>
  <c r="P39" i="1" s="1"/>
  <c r="Y40" i="2"/>
  <c r="O39" i="1" s="1"/>
  <c r="W40" i="2"/>
  <c r="N39" i="1" s="1"/>
  <c r="U40" i="2"/>
  <c r="M39" i="1" s="1"/>
  <c r="O40" i="2"/>
  <c r="J39" i="1" s="1"/>
  <c r="M40" i="2"/>
  <c r="I39" i="1" s="1"/>
  <c r="K40" i="2"/>
  <c r="H39" i="1" s="1"/>
  <c r="I40" i="2"/>
  <c r="G39" i="1" s="1"/>
  <c r="D40" i="2"/>
  <c r="AG15" i="2"/>
  <c r="S17" i="1" s="1"/>
  <c r="Q15" i="2"/>
  <c r="K17" i="1" s="1"/>
  <c r="M15" i="2"/>
  <c r="I17" i="1" s="1"/>
  <c r="D15" i="2"/>
  <c r="AG103" i="2"/>
  <c r="AE103" i="2"/>
  <c r="AC103" i="2"/>
  <c r="AA103" i="2"/>
  <c r="Y103" i="2"/>
  <c r="W103" i="2"/>
  <c r="U103" i="2"/>
  <c r="S103" i="2"/>
  <c r="Q103" i="2"/>
  <c r="O103" i="2"/>
  <c r="M103" i="2"/>
  <c r="K103" i="2"/>
  <c r="I103" i="2"/>
  <c r="D103" i="2"/>
  <c r="C103" i="2" s="1"/>
  <c r="AG102" i="2"/>
  <c r="AE102" i="2"/>
  <c r="AC102" i="2"/>
  <c r="AA102" i="2"/>
  <c r="Y102" i="2"/>
  <c r="W102" i="2"/>
  <c r="U102" i="2"/>
  <c r="S102" i="2"/>
  <c r="Q102" i="2"/>
  <c r="O102" i="2"/>
  <c r="M102" i="2"/>
  <c r="K102" i="2"/>
  <c r="I102" i="2"/>
  <c r="D102" i="2"/>
  <c r="C102" i="2" s="1"/>
  <c r="AG39" i="2"/>
  <c r="S40" i="1" s="1"/>
  <c r="AE39" i="2"/>
  <c r="R40" i="1" s="1"/>
  <c r="AC39" i="2"/>
  <c r="Q40" i="1" s="1"/>
  <c r="AA39" i="2"/>
  <c r="P40" i="1" s="1"/>
  <c r="Y39" i="2"/>
  <c r="O40" i="1" s="1"/>
  <c r="U39" i="2"/>
  <c r="M40" i="1" s="1"/>
  <c r="Q39" i="2"/>
  <c r="K40" i="1" s="1"/>
  <c r="O39" i="2"/>
  <c r="J40" i="1" s="1"/>
  <c r="M39" i="2"/>
  <c r="I40" i="1" s="1"/>
  <c r="K39" i="2"/>
  <c r="H40" i="1" s="1"/>
  <c r="I39" i="2"/>
  <c r="G40" i="1" s="1"/>
  <c r="D39" i="2"/>
  <c r="AG43" i="2"/>
  <c r="S43" i="1" s="1"/>
  <c r="AE43" i="2"/>
  <c r="R43" i="1" s="1"/>
  <c r="AC43" i="2"/>
  <c r="Q43" i="1" s="1"/>
  <c r="AA43" i="2"/>
  <c r="P43" i="1" s="1"/>
  <c r="W43" i="2"/>
  <c r="N43" i="1" s="1"/>
  <c r="U43" i="2"/>
  <c r="M43" i="1" s="1"/>
  <c r="S43" i="2"/>
  <c r="L43" i="1" s="1"/>
  <c r="Q43" i="2"/>
  <c r="K43" i="1" s="1"/>
  <c r="O43" i="2"/>
  <c r="J43" i="1" s="1"/>
  <c r="K43" i="2"/>
  <c r="H43" i="1" s="1"/>
  <c r="I43" i="2"/>
  <c r="G43" i="1" s="1"/>
  <c r="D43" i="2"/>
  <c r="AG101" i="2"/>
  <c r="AE101" i="2"/>
  <c r="AC101" i="2"/>
  <c r="AA101" i="2"/>
  <c r="Y101" i="2"/>
  <c r="W101" i="2"/>
  <c r="U101" i="2"/>
  <c r="S101" i="2"/>
  <c r="Q101" i="2"/>
  <c r="O101" i="2"/>
  <c r="M101" i="2"/>
  <c r="K101" i="2"/>
  <c r="I101" i="2"/>
  <c r="D101" i="2"/>
  <c r="C101" i="2" s="1"/>
  <c r="AG50" i="2"/>
  <c r="S50" i="1" s="1"/>
  <c r="AE50" i="2"/>
  <c r="R50" i="1" s="1"/>
  <c r="AC50" i="2"/>
  <c r="Q50" i="1" s="1"/>
  <c r="AA50" i="2"/>
  <c r="P50" i="1" s="1"/>
  <c r="Y50" i="2"/>
  <c r="O50" i="1" s="1"/>
  <c r="W50" i="2"/>
  <c r="N50" i="1" s="1"/>
  <c r="U50" i="2"/>
  <c r="M50" i="1" s="1"/>
  <c r="S50" i="2"/>
  <c r="L50" i="1" s="1"/>
  <c r="Q50" i="2"/>
  <c r="K50" i="1" s="1"/>
  <c r="O50" i="2"/>
  <c r="J50" i="1" s="1"/>
  <c r="M50" i="2"/>
  <c r="I50" i="1" s="1"/>
  <c r="I50" i="2"/>
  <c r="G50" i="1" s="1"/>
  <c r="D50" i="2"/>
  <c r="AG100" i="2"/>
  <c r="AE100" i="2"/>
  <c r="AC100" i="2"/>
  <c r="AA100" i="2"/>
  <c r="Y100" i="2"/>
  <c r="W100" i="2"/>
  <c r="U100" i="2"/>
  <c r="S100" i="2"/>
  <c r="Q100" i="2"/>
  <c r="O100" i="2"/>
  <c r="M100" i="2"/>
  <c r="K100" i="2"/>
  <c r="I100" i="2"/>
  <c r="D100" i="2"/>
  <c r="C100" i="2" s="1"/>
  <c r="AG45" i="2"/>
  <c r="S45" i="1" s="1"/>
  <c r="AC45" i="2"/>
  <c r="Q45" i="1" s="1"/>
  <c r="AA45" i="2"/>
  <c r="P45" i="1" s="1"/>
  <c r="Y45" i="2"/>
  <c r="O45" i="1" s="1"/>
  <c r="W45" i="2"/>
  <c r="N45" i="1" s="1"/>
  <c r="U45" i="2"/>
  <c r="M45" i="1" s="1"/>
  <c r="S45" i="2"/>
  <c r="L45" i="1" s="1"/>
  <c r="Q45" i="2"/>
  <c r="K45" i="1" s="1"/>
  <c r="O45" i="2"/>
  <c r="J45" i="1" s="1"/>
  <c r="M45" i="2"/>
  <c r="I45" i="1" s="1"/>
  <c r="K45" i="2"/>
  <c r="H45" i="1" s="1"/>
  <c r="I45" i="2"/>
  <c r="G45" i="1" s="1"/>
  <c r="D45" i="2"/>
  <c r="AG99" i="2"/>
  <c r="AE99" i="2"/>
  <c r="AC99" i="2"/>
  <c r="AA99" i="2"/>
  <c r="Y99" i="2"/>
  <c r="W99" i="2"/>
  <c r="U99" i="2"/>
  <c r="S99" i="2"/>
  <c r="Q99" i="2"/>
  <c r="O99" i="2"/>
  <c r="M99" i="2"/>
  <c r="K99" i="2"/>
  <c r="I99" i="2"/>
  <c r="D99" i="2"/>
  <c r="C99" i="2" s="1"/>
  <c r="AG98" i="2"/>
  <c r="AE98" i="2"/>
  <c r="AC98" i="2"/>
  <c r="AA98" i="2"/>
  <c r="Y98" i="2"/>
  <c r="W98" i="2"/>
  <c r="U98" i="2"/>
  <c r="S98" i="2"/>
  <c r="Q98" i="2"/>
  <c r="O98" i="2"/>
  <c r="M98" i="2"/>
  <c r="K98" i="2"/>
  <c r="I98" i="2"/>
  <c r="D98" i="2"/>
  <c r="C98" i="2" s="1"/>
  <c r="AG97" i="2"/>
  <c r="S88" i="1" s="1"/>
  <c r="AE97" i="2"/>
  <c r="R88" i="1" s="1"/>
  <c r="AC97" i="2"/>
  <c r="Q88" i="1" s="1"/>
  <c r="AA97" i="2"/>
  <c r="Y97" i="2"/>
  <c r="O88" i="1" s="1"/>
  <c r="W97" i="2"/>
  <c r="N88" i="1" s="1"/>
  <c r="U97" i="2"/>
  <c r="M88" i="1" s="1"/>
  <c r="S97" i="2"/>
  <c r="Q97" i="2"/>
  <c r="K88" i="1" s="1"/>
  <c r="O97" i="2"/>
  <c r="J88" i="1" s="1"/>
  <c r="M97" i="2"/>
  <c r="K97" i="2"/>
  <c r="I97" i="2"/>
  <c r="D97" i="2"/>
  <c r="C97" i="2" s="1"/>
  <c r="B88" i="1" s="1"/>
  <c r="AG37" i="2"/>
  <c r="S37" i="1" s="1"/>
  <c r="AE37" i="2"/>
  <c r="R37" i="1" s="1"/>
  <c r="AC37" i="2"/>
  <c r="Q37" i="1" s="1"/>
  <c r="AA37" i="2"/>
  <c r="P37" i="1" s="1"/>
  <c r="Y37" i="2"/>
  <c r="O37" i="1" s="1"/>
  <c r="W37" i="2"/>
  <c r="N37" i="1" s="1"/>
  <c r="U37" i="2"/>
  <c r="M37" i="1" s="1"/>
  <c r="S37" i="2"/>
  <c r="L37" i="1" s="1"/>
  <c r="Q37" i="2"/>
  <c r="K37" i="1" s="1"/>
  <c r="O37" i="2"/>
  <c r="J37" i="1" s="1"/>
  <c r="D37" i="2"/>
  <c r="AG11" i="2"/>
  <c r="S11" i="1" s="1"/>
  <c r="AE11" i="2"/>
  <c r="R11" i="1" s="1"/>
  <c r="AC11" i="2"/>
  <c r="Q11" i="1" s="1"/>
  <c r="S11" i="2"/>
  <c r="L11" i="1" s="1"/>
  <c r="Q11" i="2"/>
  <c r="K11" i="1" s="1"/>
  <c r="I11" i="2"/>
  <c r="G11" i="1" s="1"/>
  <c r="D11" i="2"/>
  <c r="AG96" i="2"/>
  <c r="AE96" i="2"/>
  <c r="AC96" i="2"/>
  <c r="AA96" i="2"/>
  <c r="Y96" i="2"/>
  <c r="W96" i="2"/>
  <c r="U96" i="2"/>
  <c r="S96" i="2"/>
  <c r="Q96" i="2"/>
  <c r="O96" i="2"/>
  <c r="M96" i="2"/>
  <c r="K96" i="2"/>
  <c r="I96" i="2"/>
  <c r="D96" i="2"/>
  <c r="C96" i="2" s="1"/>
  <c r="AG95" i="2"/>
  <c r="S86" i="1" s="1"/>
  <c r="AE95" i="2"/>
  <c r="R86" i="1" s="1"/>
  <c r="AC95" i="2"/>
  <c r="Q86" i="1" s="1"/>
  <c r="AA95" i="2"/>
  <c r="Y95" i="2"/>
  <c r="O86" i="1" s="1"/>
  <c r="W95" i="2"/>
  <c r="N86" i="1" s="1"/>
  <c r="U95" i="2"/>
  <c r="M86" i="1" s="1"/>
  <c r="S95" i="2"/>
  <c r="Q95" i="2"/>
  <c r="K86" i="1" s="1"/>
  <c r="O95" i="2"/>
  <c r="J86" i="1" s="1"/>
  <c r="M95" i="2"/>
  <c r="I86" i="1" s="1"/>
  <c r="K95" i="2"/>
  <c r="I95" i="2"/>
  <c r="D95" i="2"/>
  <c r="C95" i="2" s="1"/>
  <c r="B86" i="1" s="1"/>
  <c r="AG17" i="2"/>
  <c r="S16" i="1" s="1"/>
  <c r="AE17" i="2"/>
  <c r="R16" i="1" s="1"/>
  <c r="AA17" i="2"/>
  <c r="P16" i="1" s="1"/>
  <c r="W17" i="2"/>
  <c r="N16" i="1" s="1"/>
  <c r="Q17" i="2"/>
  <c r="K16" i="1" s="1"/>
  <c r="K17" i="2"/>
  <c r="H16" i="1" s="1"/>
  <c r="D17" i="2"/>
  <c r="AG94" i="2"/>
  <c r="AE94" i="2"/>
  <c r="AC94" i="2"/>
  <c r="AA94" i="2"/>
  <c r="Y94" i="2"/>
  <c r="W94" i="2"/>
  <c r="U94" i="2"/>
  <c r="S94" i="2"/>
  <c r="Q94" i="2"/>
  <c r="O94" i="2"/>
  <c r="M94" i="2"/>
  <c r="K94" i="2"/>
  <c r="I94" i="2"/>
  <c r="D94" i="2"/>
  <c r="C94" i="2" s="1"/>
  <c r="AG93" i="2"/>
  <c r="AE93" i="2"/>
  <c r="AC93" i="2"/>
  <c r="Q84" i="1" s="1"/>
  <c r="AA93" i="2"/>
  <c r="Y93" i="2"/>
  <c r="W93" i="2"/>
  <c r="U93" i="2"/>
  <c r="M84" i="1" s="1"/>
  <c r="S93" i="2"/>
  <c r="Q93" i="2"/>
  <c r="O93" i="2"/>
  <c r="M93" i="2"/>
  <c r="I84" i="1" s="1"/>
  <c r="K93" i="2"/>
  <c r="I93" i="2"/>
  <c r="D93" i="2"/>
  <c r="C93" i="2" s="1"/>
  <c r="AG92" i="2"/>
  <c r="AE92" i="2"/>
  <c r="AC92" i="2"/>
  <c r="AA92" i="2"/>
  <c r="Y92" i="2"/>
  <c r="W92" i="2"/>
  <c r="U92" i="2"/>
  <c r="S92" i="2"/>
  <c r="L88" i="1" s="1"/>
  <c r="Q92" i="2"/>
  <c r="O92" i="2"/>
  <c r="M92" i="2"/>
  <c r="K92" i="2"/>
  <c r="H88" i="1" s="1"/>
  <c r="I92" i="2"/>
  <c r="D92" i="2"/>
  <c r="C92" i="2" s="1"/>
  <c r="AG91" i="2"/>
  <c r="AE91" i="2"/>
  <c r="AC91" i="2"/>
  <c r="AA91" i="2"/>
  <c r="Y91" i="2"/>
  <c r="W91" i="2"/>
  <c r="U91" i="2"/>
  <c r="S91" i="2"/>
  <c r="L87" i="1" s="1"/>
  <c r="Q91" i="2"/>
  <c r="O91" i="2"/>
  <c r="M91" i="2"/>
  <c r="K91" i="2"/>
  <c r="H87" i="1" s="1"/>
  <c r="I91" i="2"/>
  <c r="D91" i="2"/>
  <c r="C91" i="2" s="1"/>
  <c r="AG90" i="2"/>
  <c r="S83" i="1" s="1"/>
  <c r="AE90" i="2"/>
  <c r="AC90" i="2"/>
  <c r="AA90" i="2"/>
  <c r="Y90" i="2"/>
  <c r="W90" i="2"/>
  <c r="U90" i="2"/>
  <c r="S90" i="2"/>
  <c r="L86" i="1" s="1"/>
  <c r="Q90" i="2"/>
  <c r="K83" i="1" s="1"/>
  <c r="O90" i="2"/>
  <c r="M90" i="2"/>
  <c r="K90" i="2"/>
  <c r="H86" i="1" s="1"/>
  <c r="I90" i="2"/>
  <c r="D90" i="2"/>
  <c r="C90" i="2" s="1"/>
  <c r="AG89" i="2"/>
  <c r="S82" i="1" s="1"/>
  <c r="AE89" i="2"/>
  <c r="AC89" i="2"/>
  <c r="Q82" i="1" s="1"/>
  <c r="AA89" i="2"/>
  <c r="P82" i="1" s="1"/>
  <c r="Y89" i="2"/>
  <c r="O82" i="1" s="1"/>
  <c r="W89" i="2"/>
  <c r="U89" i="2"/>
  <c r="M82" i="1" s="1"/>
  <c r="S89" i="2"/>
  <c r="L85" i="1" s="1"/>
  <c r="Q89" i="2"/>
  <c r="K82" i="1" s="1"/>
  <c r="O89" i="2"/>
  <c r="M89" i="2"/>
  <c r="I82" i="1" s="1"/>
  <c r="K89" i="2"/>
  <c r="H85" i="1" s="1"/>
  <c r="I89" i="2"/>
  <c r="D89" i="2"/>
  <c r="C89" i="2" s="1"/>
  <c r="AG88" i="2"/>
  <c r="S81" i="1" s="1"/>
  <c r="AE88" i="2"/>
  <c r="AC88" i="2"/>
  <c r="Q81" i="1" s="1"/>
  <c r="AA88" i="2"/>
  <c r="Y88" i="2"/>
  <c r="W88" i="2"/>
  <c r="N81" i="1" s="1"/>
  <c r="U88" i="2"/>
  <c r="S88" i="2"/>
  <c r="L84" i="1" s="1"/>
  <c r="Q88" i="2"/>
  <c r="K81" i="1" s="1"/>
  <c r="O88" i="2"/>
  <c r="J81" i="1" s="1"/>
  <c r="M88" i="2"/>
  <c r="K88" i="2"/>
  <c r="H84" i="1" s="1"/>
  <c r="I88" i="2"/>
  <c r="D88" i="2"/>
  <c r="C88" i="2" s="1"/>
  <c r="B81" i="1" s="1"/>
  <c r="AG87" i="2"/>
  <c r="AE87" i="2"/>
  <c r="AC87" i="2"/>
  <c r="AA87" i="2"/>
  <c r="Y87" i="2"/>
  <c r="W87" i="2"/>
  <c r="U87" i="2"/>
  <c r="S87" i="2"/>
  <c r="L83" i="1" s="1"/>
  <c r="Q87" i="2"/>
  <c r="O87" i="2"/>
  <c r="M87" i="2"/>
  <c r="K87" i="2"/>
  <c r="H83" i="1" s="1"/>
  <c r="I87" i="2"/>
  <c r="D87" i="2"/>
  <c r="C87" i="2" s="1"/>
  <c r="AG86" i="2"/>
  <c r="AE86" i="2"/>
  <c r="AC86" i="2"/>
  <c r="AA86" i="2"/>
  <c r="P80" i="1" s="1"/>
  <c r="Y86" i="2"/>
  <c r="W86" i="2"/>
  <c r="U86" i="2"/>
  <c r="S86" i="2"/>
  <c r="L82" i="1" s="1"/>
  <c r="Q86" i="2"/>
  <c r="O86" i="2"/>
  <c r="J80" i="1" s="1"/>
  <c r="M86" i="2"/>
  <c r="K86" i="2"/>
  <c r="H82" i="1" s="1"/>
  <c r="I86" i="2"/>
  <c r="D86" i="2"/>
  <c r="C86" i="2" s="1"/>
  <c r="AG85" i="2"/>
  <c r="AE85" i="2"/>
  <c r="AC85" i="2"/>
  <c r="AA85" i="2"/>
  <c r="Y85" i="2"/>
  <c r="W85" i="2"/>
  <c r="U85" i="2"/>
  <c r="S85" i="2"/>
  <c r="L81" i="1" s="1"/>
  <c r="Q85" i="2"/>
  <c r="O85" i="2"/>
  <c r="M85" i="2"/>
  <c r="K85" i="2"/>
  <c r="H81" i="1" s="1"/>
  <c r="I85" i="2"/>
  <c r="D85" i="2"/>
  <c r="C85" i="2" s="1"/>
  <c r="AG84" i="2"/>
  <c r="AE84" i="2"/>
  <c r="AC84" i="2"/>
  <c r="AA84" i="2"/>
  <c r="P79" i="1" s="1"/>
  <c r="Y84" i="2"/>
  <c r="W84" i="2"/>
  <c r="U84" i="2"/>
  <c r="S84" i="2"/>
  <c r="L80" i="1" s="1"/>
  <c r="Q84" i="2"/>
  <c r="O84" i="2"/>
  <c r="M84" i="2"/>
  <c r="K84" i="2"/>
  <c r="H80" i="1" s="1"/>
  <c r="I84" i="2"/>
  <c r="D84" i="2"/>
  <c r="C84" i="2" s="1"/>
  <c r="AG83" i="2"/>
  <c r="AE83" i="2"/>
  <c r="AC83" i="2"/>
  <c r="Q78" i="1" s="1"/>
  <c r="AA83" i="2"/>
  <c r="Y83" i="2"/>
  <c r="O78" i="1" s="1"/>
  <c r="W83" i="2"/>
  <c r="U83" i="2"/>
  <c r="S83" i="2"/>
  <c r="L79" i="1" s="1"/>
  <c r="Q83" i="2"/>
  <c r="O83" i="2"/>
  <c r="M83" i="2"/>
  <c r="I78" i="1" s="1"/>
  <c r="K83" i="2"/>
  <c r="H79" i="1" s="1"/>
  <c r="I83" i="2"/>
  <c r="D83" i="2"/>
  <c r="C83" i="2" s="1"/>
  <c r="AG14" i="2"/>
  <c r="S10" i="1" s="1"/>
  <c r="AE14" i="2"/>
  <c r="R10" i="1" s="1"/>
  <c r="Y14" i="2"/>
  <c r="O10" i="1" s="1"/>
  <c r="U14" i="2"/>
  <c r="M10" i="1" s="1"/>
  <c r="S14" i="2"/>
  <c r="L10" i="1" s="1"/>
  <c r="Q14" i="2"/>
  <c r="K10" i="1" s="1"/>
  <c r="M14" i="2"/>
  <c r="I10" i="1" s="1"/>
  <c r="D14" i="2"/>
  <c r="AG47" i="2"/>
  <c r="S47" i="1" s="1"/>
  <c r="AE47" i="2"/>
  <c r="R47" i="1" s="1"/>
  <c r="AC47" i="2"/>
  <c r="Q47" i="1" s="1"/>
  <c r="AA47" i="2"/>
  <c r="P47" i="1" s="1"/>
  <c r="Y47" i="2"/>
  <c r="O47" i="1" s="1"/>
  <c r="W47" i="2"/>
  <c r="N47" i="1" s="1"/>
  <c r="U47" i="2"/>
  <c r="M47" i="1" s="1"/>
  <c r="S47" i="2"/>
  <c r="L47" i="1" s="1"/>
  <c r="Q47" i="2"/>
  <c r="K47" i="1" s="1"/>
  <c r="O47" i="2"/>
  <c r="J47" i="1" s="1"/>
  <c r="M47" i="2"/>
  <c r="I47" i="1" s="1"/>
  <c r="K47" i="2"/>
  <c r="H47" i="1" s="1"/>
  <c r="D47" i="2"/>
  <c r="AG82" i="2"/>
  <c r="S77" i="1" s="1"/>
  <c r="AE82" i="2"/>
  <c r="AC82" i="2"/>
  <c r="Q77" i="1" s="1"/>
  <c r="AA82" i="2"/>
  <c r="P77" i="1" s="1"/>
  <c r="Y82" i="2"/>
  <c r="O77" i="1" s="1"/>
  <c r="W82" i="2"/>
  <c r="U82" i="2"/>
  <c r="M77" i="1" s="1"/>
  <c r="S82" i="2"/>
  <c r="L78" i="1" s="1"/>
  <c r="Q82" i="2"/>
  <c r="K77" i="1" s="1"/>
  <c r="O82" i="2"/>
  <c r="J77" i="1" s="1"/>
  <c r="M82" i="2"/>
  <c r="K82" i="2"/>
  <c r="H78" i="1" s="1"/>
  <c r="I82" i="2"/>
  <c r="D82" i="2"/>
  <c r="C82" i="2" s="1"/>
  <c r="B77" i="1" s="1"/>
  <c r="AG81" i="2"/>
  <c r="AE81" i="2"/>
  <c r="AC81" i="2"/>
  <c r="AA81" i="2"/>
  <c r="Y81" i="2"/>
  <c r="W81" i="2"/>
  <c r="U81" i="2"/>
  <c r="S81" i="2"/>
  <c r="L77" i="1" s="1"/>
  <c r="Q81" i="2"/>
  <c r="O81" i="2"/>
  <c r="M81" i="2"/>
  <c r="K81" i="2"/>
  <c r="H77" i="1" s="1"/>
  <c r="I81" i="2"/>
  <c r="D81" i="2"/>
  <c r="C81" i="2" s="1"/>
  <c r="AG59" i="2"/>
  <c r="S59" i="1" s="1"/>
  <c r="AE59" i="2"/>
  <c r="R59" i="1" s="1"/>
  <c r="AC59" i="2"/>
  <c r="Q59" i="1" s="1"/>
  <c r="AA59" i="2"/>
  <c r="P59" i="1" s="1"/>
  <c r="Y59" i="2"/>
  <c r="O59" i="1" s="1"/>
  <c r="W59" i="2"/>
  <c r="N59" i="1" s="1"/>
  <c r="U59" i="2"/>
  <c r="M59" i="1" s="1"/>
  <c r="S59" i="2"/>
  <c r="L59" i="1" s="1"/>
  <c r="Q59" i="2"/>
  <c r="K59" i="1" s="1"/>
  <c r="O59" i="2"/>
  <c r="J59" i="1" s="1"/>
  <c r="K59" i="2"/>
  <c r="H59" i="1" s="1"/>
  <c r="I59" i="2"/>
  <c r="G59" i="1" s="1"/>
  <c r="D59" i="2"/>
  <c r="AC12" i="2"/>
  <c r="Q13" i="1" s="1"/>
  <c r="AA12" i="2"/>
  <c r="P13" i="1" s="1"/>
  <c r="W12" i="2"/>
  <c r="N13" i="1" s="1"/>
  <c r="U12" i="2"/>
  <c r="M13" i="1" s="1"/>
  <c r="M12" i="2"/>
  <c r="I13" i="1" s="1"/>
  <c r="D12" i="2"/>
  <c r="AG80" i="2"/>
  <c r="AE80" i="2"/>
  <c r="AC80" i="2"/>
  <c r="AA80" i="2"/>
  <c r="Y80" i="2"/>
  <c r="W80" i="2"/>
  <c r="U80" i="2"/>
  <c r="S80" i="2"/>
  <c r="L76" i="1" s="1"/>
  <c r="Q80" i="2"/>
  <c r="O80" i="2"/>
  <c r="M80" i="2"/>
  <c r="K80" i="2"/>
  <c r="H76" i="1" s="1"/>
  <c r="I80" i="2"/>
  <c r="D80" i="2"/>
  <c r="C80" i="2" s="1"/>
  <c r="AE10" i="2"/>
  <c r="R15" i="1" s="1"/>
  <c r="S10" i="2"/>
  <c r="L15" i="1" s="1"/>
  <c r="Q10" i="2"/>
  <c r="K15" i="1" s="1"/>
  <c r="D10" i="2"/>
  <c r="AG79" i="2"/>
  <c r="AE79" i="2"/>
  <c r="AC79" i="2"/>
  <c r="AA79" i="2"/>
  <c r="Y79" i="2"/>
  <c r="W79" i="2"/>
  <c r="U79" i="2"/>
  <c r="S79" i="2"/>
  <c r="L75" i="1" s="1"/>
  <c r="Q79" i="2"/>
  <c r="O79" i="2"/>
  <c r="M79" i="2"/>
  <c r="K79" i="2"/>
  <c r="H75" i="1" s="1"/>
  <c r="I79" i="2"/>
  <c r="D79" i="2"/>
  <c r="C79" i="2" s="1"/>
  <c r="AG78" i="2"/>
  <c r="S74" i="1" s="1"/>
  <c r="AE78" i="2"/>
  <c r="R74" i="1" s="1"/>
  <c r="AC78" i="2"/>
  <c r="AA78" i="2"/>
  <c r="Y78" i="2"/>
  <c r="O74" i="1" s="1"/>
  <c r="W78" i="2"/>
  <c r="N74" i="1" s="1"/>
  <c r="U78" i="2"/>
  <c r="S78" i="2"/>
  <c r="L74" i="1" s="1"/>
  <c r="Q78" i="2"/>
  <c r="K74" i="1" s="1"/>
  <c r="O78" i="2"/>
  <c r="J74" i="1" s="1"/>
  <c r="M78" i="2"/>
  <c r="K78" i="2"/>
  <c r="H74" i="1" s="1"/>
  <c r="I78" i="2"/>
  <c r="D78" i="2"/>
  <c r="C78" i="2" s="1"/>
  <c r="AG19" i="2"/>
  <c r="S19" i="1" s="1"/>
  <c r="AE19" i="2"/>
  <c r="R19" i="1" s="1"/>
  <c r="AC19" i="2"/>
  <c r="Q19" i="1" s="1"/>
  <c r="AA19" i="2"/>
  <c r="P19" i="1" s="1"/>
  <c r="Y19" i="2"/>
  <c r="O19" i="1" s="1"/>
  <c r="W19" i="2"/>
  <c r="N19" i="1" s="1"/>
  <c r="S19" i="2"/>
  <c r="L19" i="1" s="1"/>
  <c r="Q19" i="2"/>
  <c r="K19" i="1" s="1"/>
  <c r="O19" i="2"/>
  <c r="J19" i="1" s="1"/>
  <c r="M19" i="2"/>
  <c r="I19" i="1" s="1"/>
  <c r="D19" i="2"/>
  <c r="AG23" i="2"/>
  <c r="S22" i="1" s="1"/>
  <c r="AE23" i="2"/>
  <c r="R22" i="1" s="1"/>
  <c r="AC23" i="2"/>
  <c r="Q22" i="1" s="1"/>
  <c r="AA23" i="2"/>
  <c r="P22" i="1" s="1"/>
  <c r="Y23" i="2"/>
  <c r="O22" i="1" s="1"/>
  <c r="W23" i="2"/>
  <c r="N22" i="1" s="1"/>
  <c r="U23" i="2"/>
  <c r="M22" i="1" s="1"/>
  <c r="S23" i="2"/>
  <c r="L22" i="1" s="1"/>
  <c r="Q23" i="2"/>
  <c r="K22" i="1" s="1"/>
  <c r="M23" i="2"/>
  <c r="I22" i="1" s="1"/>
  <c r="D23" i="2"/>
  <c r="AG77" i="2"/>
  <c r="AE77" i="2"/>
  <c r="AC77" i="2"/>
  <c r="AA77" i="2"/>
  <c r="Y77" i="2"/>
  <c r="W77" i="2"/>
  <c r="U77" i="2"/>
  <c r="S77" i="2"/>
  <c r="L73" i="1" s="1"/>
  <c r="Q77" i="2"/>
  <c r="O77" i="2"/>
  <c r="M77" i="2"/>
  <c r="K77" i="2"/>
  <c r="H73" i="1" s="1"/>
  <c r="I77" i="2"/>
  <c r="D77" i="2"/>
  <c r="C77" i="2" s="1"/>
  <c r="AG76" i="2"/>
  <c r="AE76" i="2"/>
  <c r="AC76" i="2"/>
  <c r="AA76" i="2"/>
  <c r="Y76" i="2"/>
  <c r="W76" i="2"/>
  <c r="U76" i="2"/>
  <c r="S76" i="2"/>
  <c r="L72" i="1" s="1"/>
  <c r="Q76" i="2"/>
  <c r="O76" i="2"/>
  <c r="M76" i="2"/>
  <c r="K76" i="2"/>
  <c r="H72" i="1" s="1"/>
  <c r="I76" i="2"/>
  <c r="D76" i="2"/>
  <c r="C76" i="2" s="1"/>
  <c r="AG75" i="2"/>
  <c r="AE75" i="2"/>
  <c r="AC75" i="2"/>
  <c r="AA75" i="2"/>
  <c r="Y75" i="2"/>
  <c r="W75" i="2"/>
  <c r="U75" i="2"/>
  <c r="S75" i="2"/>
  <c r="L71" i="1" s="1"/>
  <c r="Q75" i="2"/>
  <c r="O75" i="2"/>
  <c r="M75" i="2"/>
  <c r="K75" i="2"/>
  <c r="H71" i="1" s="1"/>
  <c r="D75" i="2"/>
  <c r="C75" i="2" s="1"/>
  <c r="AG25" i="2"/>
  <c r="AE25" i="2"/>
  <c r="R26" i="1" s="1"/>
  <c r="AC25" i="2"/>
  <c r="AA25" i="2"/>
  <c r="P26" i="1" s="1"/>
  <c r="Y25" i="2"/>
  <c r="O26" i="1" s="1"/>
  <c r="W25" i="2"/>
  <c r="N26" i="1" s="1"/>
  <c r="U25" i="2"/>
  <c r="M26" i="1" s="1"/>
  <c r="S25" i="2"/>
  <c r="L26" i="1" s="1"/>
  <c r="Q25" i="2"/>
  <c r="O25" i="2"/>
  <c r="J26" i="1" s="1"/>
  <c r="M25" i="2"/>
  <c r="I26" i="1" s="1"/>
  <c r="I25" i="2"/>
  <c r="G26" i="1" s="1"/>
  <c r="D25" i="2"/>
  <c r="AG74" i="2"/>
  <c r="S71" i="1" s="1"/>
  <c r="AE74" i="2"/>
  <c r="AC74" i="2"/>
  <c r="Q71" i="1" s="1"/>
  <c r="AA74" i="2"/>
  <c r="P71" i="1" s="1"/>
  <c r="Y74" i="2"/>
  <c r="O71" i="1" s="1"/>
  <c r="W74" i="2"/>
  <c r="U74" i="2"/>
  <c r="S74" i="2"/>
  <c r="L70" i="1" s="1"/>
  <c r="Q74" i="2"/>
  <c r="O74" i="2"/>
  <c r="M74" i="2"/>
  <c r="K74" i="2"/>
  <c r="H70" i="1" s="1"/>
  <c r="I74" i="2"/>
  <c r="D74" i="2"/>
  <c r="C74" i="2" s="1"/>
  <c r="AG13" i="2"/>
  <c r="S12" i="1" s="1"/>
  <c r="AE13" i="2"/>
  <c r="R12" i="1" s="1"/>
  <c r="AC13" i="2"/>
  <c r="Q12" i="1" s="1"/>
  <c r="AA13" i="2"/>
  <c r="P12" i="1" s="1"/>
  <c r="K13" i="2"/>
  <c r="H12" i="1" s="1"/>
  <c r="D13" i="2"/>
  <c r="AG73" i="2"/>
  <c r="AE73" i="2"/>
  <c r="AC73" i="2"/>
  <c r="AA73" i="2"/>
  <c r="Y73" i="2"/>
  <c r="W73" i="2"/>
  <c r="U73" i="2"/>
  <c r="S73" i="2"/>
  <c r="Q73" i="2"/>
  <c r="O73" i="2"/>
  <c r="M73" i="2"/>
  <c r="K73" i="2"/>
  <c r="I73" i="2"/>
  <c r="D73" i="2"/>
  <c r="C73" i="2" s="1"/>
  <c r="AG72" i="2"/>
  <c r="AE72" i="2"/>
  <c r="AC72" i="2"/>
  <c r="AA72" i="2"/>
  <c r="Y72" i="2"/>
  <c r="W72" i="2"/>
  <c r="U72" i="2"/>
  <c r="S72" i="2"/>
  <c r="Q72" i="2"/>
  <c r="O72" i="2"/>
  <c r="M72" i="2"/>
  <c r="K72" i="2"/>
  <c r="I72" i="2"/>
  <c r="D72" i="2"/>
  <c r="C72" i="2" s="1"/>
  <c r="AG71" i="2"/>
  <c r="S70" i="1" s="1"/>
  <c r="AE71" i="2"/>
  <c r="AC71" i="2"/>
  <c r="AA71" i="2"/>
  <c r="Y71" i="2"/>
  <c r="W71" i="2"/>
  <c r="U71" i="2"/>
  <c r="S71" i="2"/>
  <c r="Q71" i="2"/>
  <c r="O71" i="2"/>
  <c r="M71" i="2"/>
  <c r="K71" i="2"/>
  <c r="I71" i="2"/>
  <c r="D71" i="2"/>
  <c r="C71" i="2" s="1"/>
  <c r="AG29" i="2"/>
  <c r="S29" i="1" s="1"/>
  <c r="AE29" i="2"/>
  <c r="R29" i="1" s="1"/>
  <c r="AA29" i="2"/>
  <c r="P29" i="1" s="1"/>
  <c r="Y29" i="2"/>
  <c r="O29" i="1" s="1"/>
  <c r="S29" i="2"/>
  <c r="L29" i="1" s="1"/>
  <c r="Q29" i="2"/>
  <c r="K29" i="1" s="1"/>
  <c r="K29" i="2"/>
  <c r="H29" i="1" s="1"/>
  <c r="I29" i="2"/>
  <c r="G29" i="1" s="1"/>
  <c r="D29" i="2"/>
  <c r="AG24" i="2"/>
  <c r="S24" i="1" s="1"/>
  <c r="AE24" i="2"/>
  <c r="R24" i="1" s="1"/>
  <c r="AC24" i="2"/>
  <c r="Q24" i="1" s="1"/>
  <c r="AA24" i="2"/>
  <c r="P24" i="1" s="1"/>
  <c r="Y24" i="2"/>
  <c r="O24" i="1" s="1"/>
  <c r="Q24" i="2"/>
  <c r="K24" i="1" s="1"/>
  <c r="K24" i="2"/>
  <c r="H24" i="1" s="1"/>
  <c r="D24" i="2"/>
  <c r="Y6" i="2"/>
  <c r="O8" i="1" s="1"/>
  <c r="D6" i="2"/>
  <c r="AE8" i="2"/>
  <c r="R9" i="1" s="1"/>
  <c r="Y8" i="2"/>
  <c r="O9" i="1" s="1"/>
  <c r="Q8" i="2"/>
  <c r="K9" i="1" s="1"/>
  <c r="O8" i="2"/>
  <c r="J9" i="1" s="1"/>
  <c r="D8" i="2"/>
  <c r="AG32" i="2"/>
  <c r="S32" i="1" s="1"/>
  <c r="AE32" i="2"/>
  <c r="R32" i="1" s="1"/>
  <c r="AC32" i="2"/>
  <c r="Q32" i="1" s="1"/>
  <c r="AA32" i="2"/>
  <c r="P32" i="1" s="1"/>
  <c r="Y32" i="2"/>
  <c r="O32" i="1" s="1"/>
  <c r="W32" i="2"/>
  <c r="N32" i="1" s="1"/>
  <c r="S32" i="2"/>
  <c r="L32" i="1" s="1"/>
  <c r="Q32" i="2"/>
  <c r="K32" i="1" s="1"/>
  <c r="O32" i="2"/>
  <c r="J32" i="1" s="1"/>
  <c r="K32" i="2"/>
  <c r="H32" i="1" s="1"/>
  <c r="D32" i="2"/>
  <c r="AG7" i="2"/>
  <c r="S7" i="1" s="1"/>
  <c r="Y7" i="2"/>
  <c r="O7" i="1" s="1"/>
  <c r="U7" i="2"/>
  <c r="M7" i="1" s="1"/>
  <c r="S7" i="2"/>
  <c r="L7" i="1" s="1"/>
  <c r="Q7" i="2"/>
  <c r="K7" i="1" s="1"/>
  <c r="M7" i="2"/>
  <c r="I7" i="1" s="1"/>
  <c r="K7" i="2"/>
  <c r="H7" i="1" s="1"/>
  <c r="I7" i="2"/>
  <c r="G7" i="1" s="1"/>
  <c r="D7" i="2"/>
  <c r="AG70" i="2"/>
  <c r="AE70" i="2"/>
  <c r="AC70" i="2"/>
  <c r="AA70" i="2"/>
  <c r="Y70" i="2"/>
  <c r="W70" i="2"/>
  <c r="U70" i="2"/>
  <c r="S70" i="2"/>
  <c r="Q70" i="2"/>
  <c r="O70" i="2"/>
  <c r="M70" i="2"/>
  <c r="K70" i="2"/>
  <c r="I70" i="2"/>
  <c r="D70" i="2"/>
  <c r="C70" i="2" s="1"/>
  <c r="AG22" i="2"/>
  <c r="S21" i="1" s="1"/>
  <c r="AE22" i="2"/>
  <c r="R21" i="1" s="1"/>
  <c r="AC22" i="2"/>
  <c r="Q21" i="1" s="1"/>
  <c r="Y22" i="2"/>
  <c r="O21" i="1" s="1"/>
  <c r="W22" i="2"/>
  <c r="N21" i="1" s="1"/>
  <c r="U22" i="2"/>
  <c r="M21" i="1" s="1"/>
  <c r="S22" i="2"/>
  <c r="L21" i="1" s="1"/>
  <c r="O22" i="2"/>
  <c r="J21" i="1" s="1"/>
  <c r="M22" i="2"/>
  <c r="I21" i="1" s="1"/>
  <c r="D22" i="2"/>
  <c r="AG9" i="2"/>
  <c r="S6" i="1" s="1"/>
  <c r="AE9" i="2"/>
  <c r="R6" i="1" s="1"/>
  <c r="Y9" i="2"/>
  <c r="O6" i="1" s="1"/>
  <c r="Q9" i="2"/>
  <c r="K6" i="1" s="1"/>
  <c r="O9" i="2"/>
  <c r="J6" i="1" s="1"/>
  <c r="K9" i="2"/>
  <c r="H6" i="1" s="1"/>
  <c r="D9" i="2"/>
  <c r="C6" i="1" s="1"/>
  <c r="F126" i="1"/>
  <c r="E126" i="1"/>
  <c r="D126" i="1"/>
  <c r="C126" i="1" s="1"/>
  <c r="A126" i="1"/>
  <c r="F125" i="1"/>
  <c r="E125" i="1"/>
  <c r="D125" i="1"/>
  <c r="C125" i="1" s="1"/>
  <c r="A125" i="1"/>
  <c r="F124" i="1"/>
  <c r="E124" i="1"/>
  <c r="D124" i="1"/>
  <c r="C124" i="1" s="1"/>
  <c r="A124" i="1"/>
  <c r="F123" i="1"/>
  <c r="E123" i="1"/>
  <c r="D123" i="1"/>
  <c r="C123" i="1" s="1"/>
  <c r="A123" i="1"/>
  <c r="F122" i="1"/>
  <c r="E122" i="1"/>
  <c r="D122" i="1"/>
  <c r="C122" i="1" s="1"/>
  <c r="A122" i="1"/>
  <c r="F121" i="1"/>
  <c r="E121" i="1"/>
  <c r="D121" i="1"/>
  <c r="C121" i="1" s="1"/>
  <c r="A121" i="1"/>
  <c r="F120" i="1"/>
  <c r="E120" i="1"/>
  <c r="D120" i="1"/>
  <c r="C120" i="1" s="1"/>
  <c r="A120" i="1"/>
  <c r="F119" i="1"/>
  <c r="E119" i="1"/>
  <c r="D119" i="1"/>
  <c r="C119" i="1" s="1"/>
  <c r="A119" i="1"/>
  <c r="F118" i="1"/>
  <c r="E118" i="1"/>
  <c r="D118" i="1"/>
  <c r="C118" i="1" s="1"/>
  <c r="A118" i="1"/>
  <c r="D116" i="1"/>
  <c r="C116" i="1" s="1"/>
  <c r="A116" i="1"/>
  <c r="D115" i="1"/>
  <c r="C115" i="1" s="1"/>
  <c r="A115" i="1"/>
  <c r="D114" i="1"/>
  <c r="C114" i="1" s="1"/>
  <c r="A114" i="1"/>
  <c r="D113" i="1"/>
  <c r="C113" i="1" s="1"/>
  <c r="A113" i="1"/>
  <c r="D112" i="1"/>
  <c r="C112" i="1" s="1"/>
  <c r="A112" i="1"/>
  <c r="D111" i="1"/>
  <c r="C111" i="1" s="1"/>
  <c r="A111" i="1"/>
  <c r="D110" i="1"/>
  <c r="C110" i="1" s="1"/>
  <c r="A110" i="1"/>
  <c r="D109" i="1"/>
  <c r="C109" i="1" s="1"/>
  <c r="A109" i="1"/>
  <c r="D108" i="1"/>
  <c r="C108" i="1" s="1"/>
  <c r="A108" i="1"/>
  <c r="D107" i="1"/>
  <c r="C107" i="1" s="1"/>
  <c r="A107" i="1"/>
  <c r="D105" i="1"/>
  <c r="C105" i="1" s="1"/>
  <c r="A106" i="1"/>
  <c r="D106" i="1"/>
  <c r="C106" i="1" s="1"/>
  <c r="A105" i="1"/>
  <c r="D104" i="1"/>
  <c r="C104" i="1" s="1"/>
  <c r="A104" i="1"/>
  <c r="D103" i="1"/>
  <c r="C103" i="1" s="1"/>
  <c r="A103" i="1"/>
  <c r="D102" i="1"/>
  <c r="C102" i="1" s="1"/>
  <c r="A102" i="1"/>
  <c r="D101" i="1"/>
  <c r="C101" i="1" s="1"/>
  <c r="A101" i="1"/>
  <c r="D100" i="1"/>
  <c r="C100" i="1" s="1"/>
  <c r="A100" i="1"/>
  <c r="D99" i="1"/>
  <c r="C99" i="1" s="1"/>
  <c r="A99" i="1"/>
  <c r="D98" i="1"/>
  <c r="C98" i="1" s="1"/>
  <c r="A98" i="1"/>
  <c r="D97" i="1"/>
  <c r="C97" i="1" s="1"/>
  <c r="A97" i="1"/>
  <c r="D96" i="1"/>
  <c r="C96" i="1" s="1"/>
  <c r="A96" i="1"/>
  <c r="D95" i="1"/>
  <c r="C95" i="1" s="1"/>
  <c r="A95" i="1"/>
  <c r="A94" i="1"/>
  <c r="A93" i="1"/>
  <c r="A92" i="1"/>
  <c r="A91" i="1"/>
  <c r="A90" i="1"/>
  <c r="A89" i="1"/>
  <c r="F88" i="1"/>
  <c r="E88" i="1"/>
  <c r="D88" i="1"/>
  <c r="C88" i="1" s="1"/>
  <c r="A88" i="1"/>
  <c r="F87" i="1"/>
  <c r="E87" i="1"/>
  <c r="D87" i="1"/>
  <c r="C87" i="1" s="1"/>
  <c r="A87" i="1"/>
  <c r="F86" i="1"/>
  <c r="E86" i="1"/>
  <c r="D86" i="1"/>
  <c r="C86" i="1" s="1"/>
  <c r="A86" i="1"/>
  <c r="F85" i="1"/>
  <c r="E85" i="1"/>
  <c r="D85" i="1"/>
  <c r="C85" i="1" s="1"/>
  <c r="A85" i="1"/>
  <c r="F84" i="1"/>
  <c r="E84" i="1"/>
  <c r="D84" i="1"/>
  <c r="C84" i="1" s="1"/>
  <c r="A84" i="1"/>
  <c r="F83" i="1"/>
  <c r="E83" i="1"/>
  <c r="D83" i="1"/>
  <c r="C83" i="1" s="1"/>
  <c r="A83" i="1"/>
  <c r="F82" i="1"/>
  <c r="E82" i="1"/>
  <c r="D82" i="1"/>
  <c r="C82" i="1" s="1"/>
  <c r="A82" i="1"/>
  <c r="F81" i="1"/>
  <c r="E81" i="1"/>
  <c r="D81" i="1"/>
  <c r="C81" i="1" s="1"/>
  <c r="A81" i="1"/>
  <c r="F80" i="1"/>
  <c r="E80" i="1"/>
  <c r="D80" i="1"/>
  <c r="C80" i="1" s="1"/>
  <c r="A80" i="1"/>
  <c r="F79" i="1"/>
  <c r="E79" i="1"/>
  <c r="D79" i="1"/>
  <c r="C79" i="1" s="1"/>
  <c r="A79" i="1"/>
  <c r="F78" i="1"/>
  <c r="E78" i="1"/>
  <c r="D78" i="1"/>
  <c r="C78" i="1" s="1"/>
  <c r="A78" i="1"/>
  <c r="F77" i="1"/>
  <c r="E77" i="1"/>
  <c r="D77" i="1"/>
  <c r="C77" i="1" s="1"/>
  <c r="A77" i="1"/>
  <c r="F76" i="1"/>
  <c r="E76" i="1"/>
  <c r="D76" i="1"/>
  <c r="C76" i="1" s="1"/>
  <c r="A76" i="1"/>
  <c r="F75" i="1"/>
  <c r="E75" i="1"/>
  <c r="D75" i="1"/>
  <c r="C75" i="1" s="1"/>
  <c r="A75" i="1"/>
  <c r="F74" i="1"/>
  <c r="E74" i="1"/>
  <c r="D74" i="1"/>
  <c r="C74" i="1" s="1"/>
  <c r="A74" i="1"/>
  <c r="F73" i="1"/>
  <c r="E73" i="1"/>
  <c r="D73" i="1"/>
  <c r="C73" i="1" s="1"/>
  <c r="A73" i="1"/>
  <c r="F72" i="1"/>
  <c r="E72" i="1"/>
  <c r="D72" i="1"/>
  <c r="C72" i="1" s="1"/>
  <c r="A72" i="1"/>
  <c r="F71" i="1"/>
  <c r="E71" i="1"/>
  <c r="D71" i="1"/>
  <c r="C71" i="1" s="1"/>
  <c r="A71" i="1"/>
  <c r="F70" i="1"/>
  <c r="E70" i="1"/>
  <c r="D70" i="1"/>
  <c r="C70" i="1" s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5" i="1"/>
  <c r="A54" i="1"/>
  <c r="A56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7" i="1"/>
  <c r="A6" i="1"/>
  <c r="A8" i="1"/>
  <c r="C22" i="2" l="1"/>
  <c r="B21" i="1" s="1"/>
  <c r="C21" i="1"/>
  <c r="C7" i="2"/>
  <c r="C7" i="1"/>
  <c r="Q72" i="1"/>
  <c r="Q26" i="1"/>
  <c r="C23" i="2"/>
  <c r="B22" i="1" s="1"/>
  <c r="C22" i="1"/>
  <c r="C12" i="2"/>
  <c r="C13" i="1"/>
  <c r="C14" i="2"/>
  <c r="B10" i="1" s="1"/>
  <c r="C10" i="1"/>
  <c r="C17" i="2"/>
  <c r="C16" i="1"/>
  <c r="C21" i="2"/>
  <c r="C20" i="1"/>
  <c r="C35" i="2"/>
  <c r="B35" i="1" s="1"/>
  <c r="C35" i="1"/>
  <c r="M53" i="2"/>
  <c r="B53" i="1"/>
  <c r="K42" i="1"/>
  <c r="B42" i="2"/>
  <c r="C8" i="2"/>
  <c r="B9" i="1" s="1"/>
  <c r="C9" i="1"/>
  <c r="C32" i="2"/>
  <c r="B32" i="1" s="1"/>
  <c r="C32" i="1"/>
  <c r="C6" i="2"/>
  <c r="C8" i="1"/>
  <c r="C43" i="2"/>
  <c r="B43" i="1" s="1"/>
  <c r="C43" i="1"/>
  <c r="C39" i="2"/>
  <c r="B40" i="1" s="1"/>
  <c r="C40" i="1"/>
  <c r="C15" i="2"/>
  <c r="C17" i="1"/>
  <c r="C40" i="2"/>
  <c r="B39" i="1" s="1"/>
  <c r="C39" i="1"/>
  <c r="C13" i="2"/>
  <c r="C12" i="1"/>
  <c r="C25" i="2"/>
  <c r="C26" i="1"/>
  <c r="K72" i="1"/>
  <c r="K26" i="1"/>
  <c r="S72" i="1"/>
  <c r="S26" i="1"/>
  <c r="C10" i="2"/>
  <c r="C15" i="1"/>
  <c r="C59" i="2"/>
  <c r="B59" i="1" s="1"/>
  <c r="C59" i="1"/>
  <c r="B80" i="1"/>
  <c r="C37" i="2"/>
  <c r="C37" i="1"/>
  <c r="C50" i="2"/>
  <c r="B50" i="1" s="1"/>
  <c r="C50" i="1"/>
  <c r="C18" i="2"/>
  <c r="C18" i="1"/>
  <c r="M54" i="2"/>
  <c r="I56" i="1" s="1"/>
  <c r="B56" i="1"/>
  <c r="AB30" i="1"/>
  <c r="AC30" i="1"/>
  <c r="U30" i="1"/>
  <c r="AA30" i="1"/>
  <c r="X30" i="1"/>
  <c r="Y30" i="1"/>
  <c r="Z30" i="1"/>
  <c r="C24" i="2"/>
  <c r="B24" i="1" s="1"/>
  <c r="C24" i="1"/>
  <c r="C29" i="2"/>
  <c r="C29" i="1"/>
  <c r="C19" i="2"/>
  <c r="B19" i="1" s="1"/>
  <c r="C19" i="1"/>
  <c r="C47" i="2"/>
  <c r="B47" i="1" s="1"/>
  <c r="C47" i="1"/>
  <c r="C11" i="2"/>
  <c r="C11" i="1"/>
  <c r="C45" i="2"/>
  <c r="B45" i="1" s="1"/>
  <c r="C45" i="1"/>
  <c r="C36" i="2"/>
  <c r="C36" i="1"/>
  <c r="C28" i="2"/>
  <c r="C28" i="1"/>
  <c r="B54" i="2"/>
  <c r="O56" i="1"/>
  <c r="Y62" i="1"/>
  <c r="AA62" i="1"/>
  <c r="AC62" i="1"/>
  <c r="Z62" i="1"/>
  <c r="X62" i="1"/>
  <c r="AB62" i="1"/>
  <c r="U62" i="1"/>
  <c r="X125" i="1"/>
  <c r="B78" i="1"/>
  <c r="N78" i="1"/>
  <c r="S139" i="2"/>
  <c r="L101" i="1" s="1"/>
  <c r="B101" i="1"/>
  <c r="P118" i="1"/>
  <c r="C127" i="2"/>
  <c r="C89" i="1"/>
  <c r="C128" i="2"/>
  <c r="C90" i="1"/>
  <c r="P119" i="1"/>
  <c r="I120" i="1"/>
  <c r="M120" i="1"/>
  <c r="Q120" i="1"/>
  <c r="X121" i="1"/>
  <c r="X123" i="1"/>
  <c r="C131" i="2"/>
  <c r="C93" i="1"/>
  <c r="I118" i="1"/>
  <c r="O118" i="1"/>
  <c r="S118" i="1"/>
  <c r="N119" i="1"/>
  <c r="H120" i="1"/>
  <c r="K70" i="1"/>
  <c r="S78" i="1"/>
  <c r="M83" i="1"/>
  <c r="K118" i="1"/>
  <c r="Q118" i="1"/>
  <c r="I119" i="1"/>
  <c r="Q119" i="1"/>
  <c r="N120" i="1"/>
  <c r="R120" i="1"/>
  <c r="H122" i="1"/>
  <c r="P122" i="1"/>
  <c r="C129" i="2"/>
  <c r="B91" i="1" s="1"/>
  <c r="C91" i="1"/>
  <c r="X124" i="1"/>
  <c r="I126" i="1"/>
  <c r="L120" i="1"/>
  <c r="P120" i="1"/>
  <c r="J79" i="1"/>
  <c r="R80" i="1"/>
  <c r="B85" i="1"/>
  <c r="N118" i="1"/>
  <c r="R118" i="1"/>
  <c r="C130" i="2"/>
  <c r="B92" i="1" s="1"/>
  <c r="C92" i="1"/>
  <c r="B120" i="1"/>
  <c r="B115" i="1"/>
  <c r="K120" i="1"/>
  <c r="O120" i="1"/>
  <c r="S120" i="1"/>
  <c r="N126" i="1"/>
  <c r="R126" i="1"/>
  <c r="I122" i="1"/>
  <c r="Q122" i="1"/>
  <c r="B160" i="2"/>
  <c r="B122" i="1"/>
  <c r="N122" i="1"/>
  <c r="R122" i="1"/>
  <c r="K122" i="1"/>
  <c r="O122" i="1"/>
  <c r="S122" i="1"/>
  <c r="L126" i="1"/>
  <c r="P126" i="1"/>
  <c r="N85" i="1"/>
  <c r="I70" i="1"/>
  <c r="I71" i="1"/>
  <c r="I73" i="1"/>
  <c r="M73" i="1"/>
  <c r="Q73" i="1"/>
  <c r="K75" i="1"/>
  <c r="O75" i="1"/>
  <c r="S75" i="1"/>
  <c r="K85" i="1"/>
  <c r="O85" i="1"/>
  <c r="S85" i="1"/>
  <c r="J85" i="1"/>
  <c r="R85" i="1"/>
  <c r="R78" i="1"/>
  <c r="K71" i="1"/>
  <c r="K78" i="1"/>
  <c r="Q83" i="1"/>
  <c r="I85" i="1"/>
  <c r="M85" i="1"/>
  <c r="Q85" i="1"/>
  <c r="B73" i="1"/>
  <c r="N73" i="1"/>
  <c r="R73" i="1"/>
  <c r="P75" i="1"/>
  <c r="P81" i="1"/>
  <c r="B82" i="1"/>
  <c r="J82" i="1"/>
  <c r="N82" i="1"/>
  <c r="R82" i="1"/>
  <c r="P83" i="1"/>
  <c r="P85" i="1"/>
  <c r="N72" i="1"/>
  <c r="Q79" i="1"/>
  <c r="I80" i="1"/>
  <c r="M80" i="1"/>
  <c r="Q80" i="1"/>
  <c r="N76" i="1"/>
  <c r="P87" i="1"/>
  <c r="I72" i="1"/>
  <c r="M72" i="1"/>
  <c r="J73" i="1"/>
  <c r="S76" i="1"/>
  <c r="R72" i="1"/>
  <c r="B74" i="1"/>
  <c r="I77" i="1"/>
  <c r="B84" i="1"/>
  <c r="J84" i="1"/>
  <c r="N84" i="1"/>
  <c r="R84" i="1"/>
  <c r="I87" i="1"/>
  <c r="M87" i="1"/>
  <c r="Q87" i="1"/>
  <c r="U15" i="2"/>
  <c r="M17" i="1" s="1"/>
  <c r="O73" i="1"/>
  <c r="S73" i="1"/>
  <c r="I74" i="1"/>
  <c r="Q74" i="1"/>
  <c r="Q76" i="1"/>
  <c r="N77" i="1"/>
  <c r="R77" i="1"/>
  <c r="M79" i="1"/>
  <c r="M81" i="1"/>
  <c r="K84" i="1"/>
  <c r="O84" i="1"/>
  <c r="S84" i="1"/>
  <c r="R79" i="1"/>
  <c r="R81" i="1"/>
  <c r="B83" i="1"/>
  <c r="J83" i="1"/>
  <c r="N83" i="1"/>
  <c r="P84" i="1"/>
  <c r="K87" i="1"/>
  <c r="O87" i="1"/>
  <c r="S87" i="1"/>
  <c r="AE7" i="2"/>
  <c r="R7" i="1" s="1"/>
  <c r="AE6" i="2"/>
  <c r="R8" i="1" s="1"/>
  <c r="B75" i="1"/>
  <c r="R75" i="1"/>
  <c r="AE12" i="2"/>
  <c r="P86" i="1"/>
  <c r="B87" i="1"/>
  <c r="J87" i="1"/>
  <c r="N87" i="1"/>
  <c r="R87" i="1"/>
  <c r="AE15" i="2"/>
  <c r="R17" i="1" s="1"/>
  <c r="P72" i="1"/>
  <c r="B71" i="1"/>
  <c r="J71" i="1"/>
  <c r="N71" i="1"/>
  <c r="R71" i="1"/>
  <c r="P74" i="1"/>
  <c r="P76" i="1"/>
  <c r="K79" i="1"/>
  <c r="O79" i="1"/>
  <c r="S79" i="1"/>
  <c r="K80" i="1"/>
  <c r="O80" i="1"/>
  <c r="S80" i="1"/>
  <c r="P88" i="1"/>
  <c r="B175" i="2"/>
  <c r="B176" i="2"/>
  <c r="AE45" i="2"/>
  <c r="R45" i="1" s="1"/>
  <c r="U45" i="1" s="1"/>
  <c r="AE128" i="2"/>
  <c r="R90" i="1" s="1"/>
  <c r="B170" i="2"/>
  <c r="B101" i="2"/>
  <c r="B103" i="2"/>
  <c r="U24" i="2"/>
  <c r="M24" i="1" s="1"/>
  <c r="B71" i="2"/>
  <c r="B73" i="2"/>
  <c r="B74" i="2"/>
  <c r="B76" i="2"/>
  <c r="B79" i="2"/>
  <c r="B81" i="2"/>
  <c r="G86" i="1"/>
  <c r="B95" i="2"/>
  <c r="B98" i="2"/>
  <c r="B105" i="2"/>
  <c r="B107" i="2"/>
  <c r="B109" i="2"/>
  <c r="B111" i="2"/>
  <c r="B113" i="2"/>
  <c r="B115" i="2"/>
  <c r="B117" i="2"/>
  <c r="B119" i="2"/>
  <c r="B158" i="2"/>
  <c r="G78" i="1"/>
  <c r="B83" i="2"/>
  <c r="B163" i="2"/>
  <c r="B165" i="2"/>
  <c r="B167" i="2"/>
  <c r="B169" i="2"/>
  <c r="B171" i="2"/>
  <c r="B173" i="2"/>
  <c r="G82" i="1"/>
  <c r="B89" i="2"/>
  <c r="B104" i="2"/>
  <c r="B156" i="2"/>
  <c r="G72" i="1"/>
  <c r="B77" i="2"/>
  <c r="B78" i="2"/>
  <c r="G75" i="1"/>
  <c r="B80" i="2"/>
  <c r="G77" i="1"/>
  <c r="B82" i="2"/>
  <c r="G87" i="1"/>
  <c r="B96" i="2"/>
  <c r="G88" i="1"/>
  <c r="B97" i="2"/>
  <c r="B99" i="2"/>
  <c r="B100" i="2"/>
  <c r="B106" i="2"/>
  <c r="B108" i="2"/>
  <c r="B110" i="2"/>
  <c r="B112" i="2"/>
  <c r="B114" i="2"/>
  <c r="B116" i="2"/>
  <c r="B118" i="2"/>
  <c r="B157" i="2"/>
  <c r="B159" i="2"/>
  <c r="B161" i="2"/>
  <c r="B85" i="2"/>
  <c r="B87" i="2"/>
  <c r="B91" i="2"/>
  <c r="B93" i="2"/>
  <c r="B120" i="2"/>
  <c r="B122" i="2"/>
  <c r="B124" i="2"/>
  <c r="B126" i="2"/>
  <c r="B72" i="2"/>
  <c r="B70" i="2"/>
  <c r="B75" i="2"/>
  <c r="B84" i="2"/>
  <c r="G80" i="1"/>
  <c r="B86" i="2"/>
  <c r="G81" i="1"/>
  <c r="B88" i="2"/>
  <c r="G83" i="1"/>
  <c r="B90" i="2"/>
  <c r="B92" i="2"/>
  <c r="B94" i="2"/>
  <c r="B102" i="2"/>
  <c r="B121" i="2"/>
  <c r="B123" i="2"/>
  <c r="B125" i="2"/>
  <c r="B155" i="2"/>
  <c r="B162" i="2"/>
  <c r="B164" i="2"/>
  <c r="B166" i="2"/>
  <c r="B168" i="2"/>
  <c r="B172" i="2"/>
  <c r="B174" i="2"/>
  <c r="U13" i="2"/>
  <c r="M12" i="1" s="1"/>
  <c r="U36" i="2"/>
  <c r="M36" i="1" s="1"/>
  <c r="AC29" i="2"/>
  <c r="U32" i="2"/>
  <c r="M32" i="1" s="1"/>
  <c r="U10" i="2"/>
  <c r="M15" i="1" s="1"/>
  <c r="U19" i="2"/>
  <c r="M19" i="1" s="1"/>
  <c r="U8" i="2"/>
  <c r="M9" i="1" s="1"/>
  <c r="U6" i="2"/>
  <c r="M8" i="1" s="1"/>
  <c r="U29" i="2"/>
  <c r="M29" i="1" s="1"/>
  <c r="AI127" i="2"/>
  <c r="T89" i="1" s="1"/>
  <c r="AI134" i="2"/>
  <c r="T96" i="1" s="1"/>
  <c r="AC10" i="2"/>
  <c r="Q15" i="1" s="1"/>
  <c r="U17" i="2"/>
  <c r="M16" i="1" s="1"/>
  <c r="U28" i="2"/>
  <c r="M28" i="1" s="1"/>
  <c r="U139" i="2"/>
  <c r="M101" i="1" s="1"/>
  <c r="U128" i="2"/>
  <c r="M90" i="1" s="1"/>
  <c r="AI129" i="2"/>
  <c r="T91" i="1" s="1"/>
  <c r="K134" i="2"/>
  <c r="H96" i="1" s="1"/>
  <c r="AI23" i="2"/>
  <c r="T22" i="1" s="1"/>
  <c r="K18" i="2"/>
  <c r="H18" i="1" s="1"/>
  <c r="AI18" i="2"/>
  <c r="T18" i="1" s="1"/>
  <c r="B76" i="1"/>
  <c r="AI12" i="2"/>
  <c r="T13" i="1" s="1"/>
  <c r="AC14" i="2"/>
  <c r="Q10" i="1" s="1"/>
  <c r="M11" i="2"/>
  <c r="I11" i="1" s="1"/>
  <c r="AI11" i="2"/>
  <c r="T11" i="1" s="1"/>
  <c r="AA15" i="2"/>
  <c r="P17" i="1" s="1"/>
  <c r="AG18" i="2"/>
  <c r="S18" i="1" s="1"/>
  <c r="AG140" i="2"/>
  <c r="S102" i="1" s="1"/>
  <c r="AI6" i="2"/>
  <c r="T8" i="1" s="1"/>
  <c r="AI7" i="2"/>
  <c r="T7" i="1" s="1"/>
  <c r="AC8" i="2"/>
  <c r="Q9" i="1" s="1"/>
  <c r="AG6" i="2"/>
  <c r="S8" i="1" s="1"/>
  <c r="AC17" i="2"/>
  <c r="Q16" i="1" s="1"/>
  <c r="AC15" i="2"/>
  <c r="Q17" i="1" s="1"/>
  <c r="AA140" i="2"/>
  <c r="P102" i="1" s="1"/>
  <c r="AA22" i="2"/>
  <c r="P21" i="1" s="1"/>
  <c r="AG8" i="2"/>
  <c r="S9" i="1" s="1"/>
  <c r="AA6" i="2"/>
  <c r="P8" i="1" s="1"/>
  <c r="I10" i="2"/>
  <c r="G15" i="1" s="1"/>
  <c r="AI10" i="2"/>
  <c r="T15" i="1" s="1"/>
  <c r="AA10" i="2"/>
  <c r="P15" i="1" s="1"/>
  <c r="AC18" i="2"/>
  <c r="Q18" i="1" s="1"/>
  <c r="AA135" i="2"/>
  <c r="P97" i="1" s="1"/>
  <c r="AG128" i="2"/>
  <c r="S90" i="1" s="1"/>
  <c r="AA7" i="2"/>
  <c r="P7" i="1" s="1"/>
  <c r="AA8" i="2"/>
  <c r="P9" i="1" s="1"/>
  <c r="O10" i="2"/>
  <c r="J15" i="1" s="1"/>
  <c r="W10" i="2"/>
  <c r="N15" i="1" s="1"/>
  <c r="AA11" i="2"/>
  <c r="P11" i="1" s="1"/>
  <c r="AA14" i="2"/>
  <c r="P10" i="1" s="1"/>
  <c r="W133" i="2"/>
  <c r="N95" i="1" s="1"/>
  <c r="W13" i="2"/>
  <c r="N12" i="1" s="1"/>
  <c r="Y11" i="2"/>
  <c r="O11" i="1" s="1"/>
  <c r="W39" i="2"/>
  <c r="N40" i="1" s="1"/>
  <c r="Y18" i="2"/>
  <c r="O18" i="1" s="1"/>
  <c r="O129" i="2"/>
  <c r="J91" i="1" s="1"/>
  <c r="Y15" i="2"/>
  <c r="O17" i="1" s="1"/>
  <c r="Y128" i="2"/>
  <c r="O90" i="1" s="1"/>
  <c r="K36" i="2"/>
  <c r="H36" i="1" s="1"/>
  <c r="O23" i="2"/>
  <c r="J22" i="1" s="1"/>
  <c r="Y10" i="2"/>
  <c r="O15" i="1" s="1"/>
  <c r="Y12" i="2"/>
  <c r="Y17" i="2"/>
  <c r="O16" i="1" s="1"/>
  <c r="Y43" i="2"/>
  <c r="O43" i="1" s="1"/>
  <c r="Y21" i="2"/>
  <c r="O20" i="1" s="1"/>
  <c r="O29" i="2"/>
  <c r="W29" i="2"/>
  <c r="Y13" i="2"/>
  <c r="O12" i="1" s="1"/>
  <c r="E3" i="2"/>
  <c r="AI3" i="2" s="1"/>
  <c r="W15" i="2"/>
  <c r="N17" i="1" s="1"/>
  <c r="W24" i="2"/>
  <c r="N24" i="1" s="1"/>
  <c r="W8" i="2"/>
  <c r="N9" i="1" s="1"/>
  <c r="W6" i="2"/>
  <c r="N8" i="1" s="1"/>
  <c r="O24" i="2"/>
  <c r="J24" i="1" s="1"/>
  <c r="K135" i="2"/>
  <c r="H97" i="1" s="1"/>
  <c r="K15" i="2"/>
  <c r="H17" i="1" s="1"/>
  <c r="O7" i="2"/>
  <c r="J7" i="1" s="1"/>
  <c r="W7" i="2"/>
  <c r="N7" i="1" s="1"/>
  <c r="K23" i="2"/>
  <c r="H22" i="1" s="1"/>
  <c r="O12" i="2"/>
  <c r="O14" i="2"/>
  <c r="J10" i="1" s="1"/>
  <c r="W14" i="2"/>
  <c r="N10" i="1" s="1"/>
  <c r="O11" i="2"/>
  <c r="J11" i="1" s="1"/>
  <c r="W11" i="2"/>
  <c r="N11" i="1" s="1"/>
  <c r="S36" i="2"/>
  <c r="L36" i="1" s="1"/>
  <c r="O150" i="2"/>
  <c r="J112" i="1" s="1"/>
  <c r="AA112" i="1" s="1"/>
  <c r="K128" i="2"/>
  <c r="H90" i="1" s="1"/>
  <c r="O146" i="2"/>
  <c r="J108" i="1" s="1"/>
  <c r="X108" i="1" s="1"/>
  <c r="K21" i="2"/>
  <c r="H20" i="1" s="1"/>
  <c r="O131" i="2"/>
  <c r="J93" i="1" s="1"/>
  <c r="O6" i="2"/>
  <c r="J8" i="1" s="1"/>
  <c r="O13" i="2"/>
  <c r="J12" i="1" s="1"/>
  <c r="K12" i="2"/>
  <c r="H13" i="1" s="1"/>
  <c r="O17" i="2"/>
  <c r="J16" i="1" s="1"/>
  <c r="O15" i="2"/>
  <c r="J17" i="1" s="1"/>
  <c r="O36" i="2"/>
  <c r="J36" i="1" s="1"/>
  <c r="O21" i="2"/>
  <c r="J20" i="1" s="1"/>
  <c r="O18" i="2"/>
  <c r="J18" i="1" s="1"/>
  <c r="O28" i="2"/>
  <c r="J28" i="1" s="1"/>
  <c r="K6" i="2"/>
  <c r="H8" i="1" s="1"/>
  <c r="K14" i="2"/>
  <c r="H10" i="1" s="1"/>
  <c r="K25" i="2"/>
  <c r="H26" i="1" s="1"/>
  <c r="K50" i="2"/>
  <c r="H50" i="1" s="1"/>
  <c r="U50" i="1" s="1"/>
  <c r="K10" i="2"/>
  <c r="H15" i="1" s="1"/>
  <c r="I15" i="2"/>
  <c r="G17" i="1" s="1"/>
  <c r="I133" i="2"/>
  <c r="G95" i="1" s="1"/>
  <c r="Y95" i="1" s="1"/>
  <c r="I128" i="2"/>
  <c r="G90" i="1" s="1"/>
  <c r="K22" i="2"/>
  <c r="H21" i="1" s="1"/>
  <c r="K8" i="2"/>
  <c r="H9" i="1" s="1"/>
  <c r="K19" i="2"/>
  <c r="H19" i="1" s="1"/>
  <c r="K11" i="2"/>
  <c r="H11" i="1" s="1"/>
  <c r="I135" i="2"/>
  <c r="G97" i="1" s="1"/>
  <c r="I8" i="2"/>
  <c r="G9" i="1" s="1"/>
  <c r="I12" i="2"/>
  <c r="G13" i="1" s="1"/>
  <c r="I153" i="2"/>
  <c r="G115" i="1" s="1"/>
  <c r="I149" i="2"/>
  <c r="G111" i="1" s="1"/>
  <c r="I134" i="2"/>
  <c r="G96" i="1" s="1"/>
  <c r="I22" i="2"/>
  <c r="G21" i="1" s="1"/>
  <c r="I47" i="2"/>
  <c r="G47" i="1" s="1"/>
  <c r="I14" i="2"/>
  <c r="G10" i="1" s="1"/>
  <c r="I19" i="2"/>
  <c r="I23" i="2"/>
  <c r="S128" i="2"/>
  <c r="L90" i="1" s="1"/>
  <c r="S35" i="2"/>
  <c r="L35" i="1" s="1"/>
  <c r="Q128" i="2"/>
  <c r="K90" i="1" s="1"/>
  <c r="S152" i="2"/>
  <c r="L114" i="1" s="1"/>
  <c r="AB114" i="1" s="1"/>
  <c r="S24" i="2"/>
  <c r="L24" i="1" s="1"/>
  <c r="S40" i="2"/>
  <c r="L39" i="1" s="1"/>
  <c r="S39" i="2"/>
  <c r="L40" i="1" s="1"/>
  <c r="AC40" i="1" s="1"/>
  <c r="Q12" i="2"/>
  <c r="S8" i="2"/>
  <c r="L9" i="1" s="1"/>
  <c r="S17" i="2"/>
  <c r="L16" i="1" s="1"/>
  <c r="Q6" i="2"/>
  <c r="K8" i="1" s="1"/>
  <c r="S6" i="2"/>
  <c r="L8" i="1" s="1"/>
  <c r="S12" i="2"/>
  <c r="L13" i="1" s="1"/>
  <c r="Q22" i="2"/>
  <c r="K21" i="1" s="1"/>
  <c r="Z21" i="1" s="1"/>
  <c r="Q40" i="2"/>
  <c r="K39" i="1" s="1"/>
  <c r="AC39" i="1" s="1"/>
  <c r="I13" i="2"/>
  <c r="G12" i="1" s="1"/>
  <c r="Q13" i="2"/>
  <c r="K12" i="1" s="1"/>
  <c r="M43" i="2"/>
  <c r="I43" i="1" s="1"/>
  <c r="X43" i="1" s="1"/>
  <c r="M35" i="2"/>
  <c r="I35" i="1" s="1"/>
  <c r="Y35" i="1" s="1"/>
  <c r="M10" i="2"/>
  <c r="I15" i="1" s="1"/>
  <c r="M18" i="2"/>
  <c r="I18" i="1" s="1"/>
  <c r="I6" i="2"/>
  <c r="G8" i="1" s="1"/>
  <c r="M6" i="2"/>
  <c r="I8" i="1" s="1"/>
  <c r="I21" i="2"/>
  <c r="G20" i="1" s="1"/>
  <c r="M8" i="2"/>
  <c r="I9" i="1" s="1"/>
  <c r="M59" i="2"/>
  <c r="I59" i="1" s="1"/>
  <c r="AC59" i="1" s="1"/>
  <c r="M13" i="2"/>
  <c r="I12" i="1" s="1"/>
  <c r="M17" i="2"/>
  <c r="I16" i="1" s="1"/>
  <c r="I32" i="2"/>
  <c r="G32" i="1" s="1"/>
  <c r="M32" i="2"/>
  <c r="I37" i="2"/>
  <c r="M37" i="2"/>
  <c r="I37" i="1" s="1"/>
  <c r="I24" i="2"/>
  <c r="G24" i="1" s="1"/>
  <c r="M24" i="2"/>
  <c r="I24" i="1" s="1"/>
  <c r="AB24" i="1" s="1"/>
  <c r="G71" i="1"/>
  <c r="M21" i="2"/>
  <c r="I20" i="1" s="1"/>
  <c r="C9" i="2"/>
  <c r="B6" i="1" s="1"/>
  <c r="AB124" i="1"/>
  <c r="U125" i="1"/>
  <c r="Z121" i="1"/>
  <c r="U121" i="1"/>
  <c r="Y121" i="1"/>
  <c r="AC121" i="1"/>
  <c r="AB121" i="1"/>
  <c r="AA121" i="1"/>
  <c r="Y123" i="1"/>
  <c r="AB123" i="1"/>
  <c r="AC123" i="1"/>
  <c r="U9" i="1" l="1"/>
  <c r="Z102" i="1"/>
  <c r="AC26" i="1"/>
  <c r="U101" i="1"/>
  <c r="I76" i="1"/>
  <c r="I32" i="1"/>
  <c r="X32" i="1" s="1"/>
  <c r="X10" i="1"/>
  <c r="AB10" i="1"/>
  <c r="Y10" i="1"/>
  <c r="AC10" i="1"/>
  <c r="U10" i="1"/>
  <c r="Z10" i="1"/>
  <c r="AA10" i="1"/>
  <c r="AB111" i="1"/>
  <c r="X111" i="1"/>
  <c r="AA111" i="1"/>
  <c r="Y111" i="1"/>
  <c r="Z111" i="1"/>
  <c r="U111" i="1"/>
  <c r="Z97" i="1"/>
  <c r="AA97" i="1"/>
  <c r="Y97" i="1"/>
  <c r="AB97" i="1"/>
  <c r="AC97" i="1"/>
  <c r="X97" i="1"/>
  <c r="U97" i="1"/>
  <c r="J76" i="1"/>
  <c r="J13" i="1"/>
  <c r="AA114" i="1"/>
  <c r="AC114" i="1"/>
  <c r="Z50" i="1"/>
  <c r="AB50" i="1"/>
  <c r="AA59" i="1"/>
  <c r="X26" i="1"/>
  <c r="AB26" i="1"/>
  <c r="X112" i="1"/>
  <c r="AB108" i="1"/>
  <c r="Z39" i="1"/>
  <c r="U39" i="1"/>
  <c r="AA40" i="1"/>
  <c r="U40" i="1"/>
  <c r="AC43" i="1"/>
  <c r="AA43" i="1"/>
  <c r="K37" i="2"/>
  <c r="H37" i="1" s="1"/>
  <c r="B37" i="1"/>
  <c r="B72" i="1"/>
  <c r="B26" i="1"/>
  <c r="AC111" i="1"/>
  <c r="U108" i="1"/>
  <c r="Z108" i="1"/>
  <c r="AA101" i="1"/>
  <c r="Z101" i="1"/>
  <c r="AA35" i="1"/>
  <c r="S15" i="2"/>
  <c r="L17" i="1" s="1"/>
  <c r="U17" i="1" s="1"/>
  <c r="B17" i="1"/>
  <c r="AB102" i="1"/>
  <c r="AC102" i="1"/>
  <c r="AC45" i="1"/>
  <c r="AB45" i="1"/>
  <c r="AA47" i="1"/>
  <c r="U47" i="1"/>
  <c r="AB47" i="1"/>
  <c r="Y47" i="1"/>
  <c r="AC47" i="1"/>
  <c r="Z47" i="1"/>
  <c r="X47" i="1"/>
  <c r="AB115" i="1"/>
  <c r="AC115" i="1"/>
  <c r="Z115" i="1"/>
  <c r="U115" i="1"/>
  <c r="X115" i="1"/>
  <c r="AA115" i="1"/>
  <c r="AC90" i="1"/>
  <c r="U90" i="1"/>
  <c r="Z90" i="1"/>
  <c r="Y90" i="1"/>
  <c r="AB90" i="1"/>
  <c r="X90" i="1"/>
  <c r="AA90" i="1"/>
  <c r="N75" i="1"/>
  <c r="N29" i="1"/>
  <c r="R76" i="1"/>
  <c r="R13" i="1"/>
  <c r="Y114" i="1"/>
  <c r="AB112" i="1"/>
  <c r="Y50" i="1"/>
  <c r="X50" i="1"/>
  <c r="U59" i="1"/>
  <c r="Y59" i="1"/>
  <c r="AA26" i="1"/>
  <c r="U56" i="1"/>
  <c r="AC56" i="1"/>
  <c r="AA56" i="1"/>
  <c r="X56" i="1"/>
  <c r="AB56" i="1"/>
  <c r="Y56" i="1"/>
  <c r="Z56" i="1"/>
  <c r="Y112" i="1"/>
  <c r="X39" i="1"/>
  <c r="AA39" i="1"/>
  <c r="Y40" i="1"/>
  <c r="AB40" i="1"/>
  <c r="U43" i="1"/>
  <c r="Y108" i="1"/>
  <c r="AA108" i="1"/>
  <c r="X101" i="1"/>
  <c r="U35" i="1"/>
  <c r="AC35" i="1"/>
  <c r="I53" i="1"/>
  <c r="B53" i="2"/>
  <c r="AA102" i="1"/>
  <c r="Y115" i="1"/>
  <c r="AA45" i="1"/>
  <c r="I88" i="1"/>
  <c r="U88" i="1" s="1"/>
  <c r="AC7" i="2"/>
  <c r="Q7" i="1" s="1"/>
  <c r="AA7" i="1" s="1"/>
  <c r="B7" i="1"/>
  <c r="K76" i="1"/>
  <c r="K13" i="1"/>
  <c r="G73" i="1"/>
  <c r="G22" i="1"/>
  <c r="Y21" i="1"/>
  <c r="U21" i="1"/>
  <c r="AA21" i="1"/>
  <c r="AB21" i="1"/>
  <c r="X21" i="1"/>
  <c r="AC21" i="1"/>
  <c r="AB95" i="1"/>
  <c r="X95" i="1"/>
  <c r="AA95" i="1"/>
  <c r="Z95" i="1"/>
  <c r="AC95" i="1"/>
  <c r="U95" i="1"/>
  <c r="J75" i="1"/>
  <c r="J29" i="1"/>
  <c r="O76" i="1"/>
  <c r="O13" i="1"/>
  <c r="Q75" i="1"/>
  <c r="Q29" i="1"/>
  <c r="X114" i="1"/>
  <c r="U114" i="1"/>
  <c r="M28" i="2"/>
  <c r="I28" i="1" s="1"/>
  <c r="B28" i="1"/>
  <c r="AC50" i="1"/>
  <c r="AA50" i="1"/>
  <c r="U11" i="2"/>
  <c r="M11" i="1" s="1"/>
  <c r="Y11" i="1" s="1"/>
  <c r="B11" i="1"/>
  <c r="AB59" i="1"/>
  <c r="Z59" i="1"/>
  <c r="U26" i="1"/>
  <c r="Z26" i="1"/>
  <c r="M29" i="2"/>
  <c r="B29" i="1"/>
  <c r="AC112" i="1"/>
  <c r="U112" i="1"/>
  <c r="Y39" i="1"/>
  <c r="AB39" i="1"/>
  <c r="Z40" i="1"/>
  <c r="Y43" i="1"/>
  <c r="AB43" i="1"/>
  <c r="B79" i="1"/>
  <c r="AG10" i="2"/>
  <c r="S15" i="1" s="1"/>
  <c r="Z15" i="1" s="1"/>
  <c r="B15" i="1"/>
  <c r="S13" i="2"/>
  <c r="L12" i="1" s="1"/>
  <c r="U12" i="1" s="1"/>
  <c r="B12" i="1"/>
  <c r="AC108" i="1"/>
  <c r="AB101" i="1"/>
  <c r="AC101" i="1"/>
  <c r="AB35" i="1"/>
  <c r="Z35" i="1"/>
  <c r="AB7" i="1"/>
  <c r="Z7" i="1"/>
  <c r="Y102" i="1"/>
  <c r="X102" i="1"/>
  <c r="Y45" i="1"/>
  <c r="X45" i="1"/>
  <c r="X11" i="1"/>
  <c r="AB11" i="1"/>
  <c r="I17" i="2"/>
  <c r="G16" i="1" s="1"/>
  <c r="B16" i="1"/>
  <c r="AG12" i="2"/>
  <c r="S13" i="1" s="1"/>
  <c r="X13" i="1" s="1"/>
  <c r="B13" i="1"/>
  <c r="AA24" i="1"/>
  <c r="X24" i="1"/>
  <c r="AC24" i="1"/>
  <c r="U24" i="1"/>
  <c r="Y24" i="1"/>
  <c r="Z24" i="1"/>
  <c r="AB32" i="1"/>
  <c r="AA32" i="1"/>
  <c r="AC32" i="1"/>
  <c r="Y32" i="1"/>
  <c r="U32" i="1"/>
  <c r="Z32" i="1"/>
  <c r="G79" i="1"/>
  <c r="G37" i="1"/>
  <c r="G74" i="1"/>
  <c r="G19" i="1"/>
  <c r="AA96" i="1"/>
  <c r="Y96" i="1"/>
  <c r="U96" i="1"/>
  <c r="AB96" i="1"/>
  <c r="Z96" i="1"/>
  <c r="AC96" i="1"/>
  <c r="AC9" i="1"/>
  <c r="AB9" i="1"/>
  <c r="Z9" i="1"/>
  <c r="X9" i="1"/>
  <c r="AA9" i="1"/>
  <c r="Y9" i="1"/>
  <c r="Z17" i="1"/>
  <c r="AA17" i="1"/>
  <c r="Y17" i="1"/>
  <c r="AB17" i="1"/>
  <c r="X17" i="1"/>
  <c r="X96" i="1"/>
  <c r="R70" i="1"/>
  <c r="Z114" i="1"/>
  <c r="AA36" i="2"/>
  <c r="B36" i="1"/>
  <c r="X59" i="1"/>
  <c r="Y26" i="1"/>
  <c r="Z112" i="1"/>
  <c r="U18" i="2"/>
  <c r="M18" i="1" s="1"/>
  <c r="X18" i="1" s="1"/>
  <c r="B18" i="1"/>
  <c r="X40" i="1"/>
  <c r="Z43" i="1"/>
  <c r="Y101" i="1"/>
  <c r="X35" i="1"/>
  <c r="AC6" i="2"/>
  <c r="Q8" i="1" s="1"/>
  <c r="X8" i="1" s="1"/>
  <c r="B8" i="1"/>
  <c r="U7" i="1"/>
  <c r="X42" i="1"/>
  <c r="AC42" i="1"/>
  <c r="AB42" i="1"/>
  <c r="Z42" i="1"/>
  <c r="U42" i="1"/>
  <c r="AA42" i="1"/>
  <c r="Y42" i="1"/>
  <c r="U102" i="1"/>
  <c r="S21" i="2"/>
  <c r="L20" i="1" s="1"/>
  <c r="AC20" i="1" s="1"/>
  <c r="B20" i="1"/>
  <c r="Z45" i="1"/>
  <c r="Z11" i="1"/>
  <c r="B70" i="1"/>
  <c r="X126" i="1"/>
  <c r="X120" i="1"/>
  <c r="H119" i="1"/>
  <c r="S119" i="1"/>
  <c r="I83" i="1"/>
  <c r="Q131" i="2"/>
  <c r="K93" i="1" s="1"/>
  <c r="B93" i="1"/>
  <c r="AE127" i="2"/>
  <c r="R89" i="1" s="1"/>
  <c r="B89" i="1"/>
  <c r="L118" i="1"/>
  <c r="S130" i="2"/>
  <c r="L92" i="1" s="1"/>
  <c r="K130" i="2"/>
  <c r="H92" i="1" s="1"/>
  <c r="M119" i="1"/>
  <c r="K73" i="1"/>
  <c r="M71" i="1"/>
  <c r="U71" i="1" s="1"/>
  <c r="B119" i="1"/>
  <c r="B90" i="1"/>
  <c r="K119" i="1"/>
  <c r="S131" i="2"/>
  <c r="L93" i="1" s="1"/>
  <c r="K129" i="2"/>
  <c r="H91" i="1" s="1"/>
  <c r="Y127" i="2"/>
  <c r="O89" i="1" s="1"/>
  <c r="O119" i="1"/>
  <c r="AG131" i="2"/>
  <c r="S93" i="1" s="1"/>
  <c r="M118" i="1"/>
  <c r="U87" i="1"/>
  <c r="AB88" i="1"/>
  <c r="L122" i="1"/>
  <c r="B153" i="2"/>
  <c r="S127" i="2"/>
  <c r="L89" i="1" s="1"/>
  <c r="L119" i="1"/>
  <c r="I129" i="2"/>
  <c r="G91" i="1" s="1"/>
  <c r="B118" i="1"/>
  <c r="I127" i="2"/>
  <c r="W127" i="2"/>
  <c r="N89" i="1" s="1"/>
  <c r="K127" i="2"/>
  <c r="H89" i="1" s="1"/>
  <c r="U127" i="2"/>
  <c r="M89" i="1" s="1"/>
  <c r="AA82" i="1"/>
  <c r="U82" i="1"/>
  <c r="R119" i="1"/>
  <c r="U123" i="1"/>
  <c r="AA123" i="1"/>
  <c r="B140" i="2"/>
  <c r="H118" i="1"/>
  <c r="Y118" i="1" s="1"/>
  <c r="Y126" i="1"/>
  <c r="M122" i="1"/>
  <c r="Z123" i="1"/>
  <c r="Z126" i="1"/>
  <c r="N70" i="1"/>
  <c r="P70" i="1"/>
  <c r="J78" i="1"/>
  <c r="N80" i="1"/>
  <c r="AB80" i="1" s="1"/>
  <c r="B7" i="2"/>
  <c r="G85" i="1"/>
  <c r="G70" i="1"/>
  <c r="P73" i="1"/>
  <c r="Z73" i="1" s="1"/>
  <c r="M75" i="1"/>
  <c r="J70" i="1"/>
  <c r="M78" i="1"/>
  <c r="Q70" i="1"/>
  <c r="AB70" i="1" s="1"/>
  <c r="Z82" i="1"/>
  <c r="AC82" i="1"/>
  <c r="AC87" i="1"/>
  <c r="I79" i="1"/>
  <c r="O70" i="1"/>
  <c r="O83" i="1"/>
  <c r="M70" i="1"/>
  <c r="X85" i="1"/>
  <c r="AB82" i="1"/>
  <c r="AB87" i="1"/>
  <c r="R83" i="1"/>
  <c r="Y82" i="1"/>
  <c r="AC85" i="1"/>
  <c r="AA85" i="1"/>
  <c r="Y88" i="1"/>
  <c r="O81" i="1"/>
  <c r="X82" i="1"/>
  <c r="Z85" i="1"/>
  <c r="M74" i="1"/>
  <c r="X74" i="1" s="1"/>
  <c r="J72" i="1"/>
  <c r="AB77" i="1"/>
  <c r="B28" i="2"/>
  <c r="G84" i="1"/>
  <c r="U84" i="1" s="1"/>
  <c r="AB86" i="1"/>
  <c r="N79" i="1"/>
  <c r="M76" i="1"/>
  <c r="I81" i="1"/>
  <c r="O72" i="1"/>
  <c r="Z88" i="1"/>
  <c r="X73" i="1"/>
  <c r="Z87" i="1"/>
  <c r="X88" i="1"/>
  <c r="AC73" i="1"/>
  <c r="B50" i="2"/>
  <c r="B150" i="2"/>
  <c r="B45" i="2"/>
  <c r="B22" i="2"/>
  <c r="B13" i="2"/>
  <c r="B19" i="2"/>
  <c r="B134" i="2"/>
  <c r="B8" i="2"/>
  <c r="B128" i="2"/>
  <c r="B10" i="2"/>
  <c r="B131" i="2"/>
  <c r="B36" i="2"/>
  <c r="B39" i="2"/>
  <c r="B59" i="2"/>
  <c r="B29" i="2"/>
  <c r="B152" i="2"/>
  <c r="B21" i="2"/>
  <c r="G76" i="1"/>
  <c r="B12" i="2"/>
  <c r="AA88" i="1"/>
  <c r="B37" i="2"/>
  <c r="AC88" i="1"/>
  <c r="AC126" i="1"/>
  <c r="B32" i="2"/>
  <c r="B14" i="2"/>
  <c r="B149" i="2"/>
  <c r="B133" i="2"/>
  <c r="B35" i="2"/>
  <c r="B11" i="2"/>
  <c r="B17" i="2"/>
  <c r="B24" i="2"/>
  <c r="B23" i="2"/>
  <c r="B47" i="2"/>
  <c r="B135" i="2"/>
  <c r="B15" i="2"/>
  <c r="B146" i="2"/>
  <c r="B43" i="2"/>
  <c r="B139" i="2"/>
  <c r="B18" i="2"/>
  <c r="B25" i="2"/>
  <c r="B40" i="2"/>
  <c r="AC9" i="2"/>
  <c r="Q6" i="1" s="1"/>
  <c r="U9" i="2"/>
  <c r="M6" i="1" s="1"/>
  <c r="W9" i="2"/>
  <c r="N6" i="1" s="1"/>
  <c r="AA9" i="2"/>
  <c r="P6" i="1" s="1"/>
  <c r="O3" i="2"/>
  <c r="S3" i="2"/>
  <c r="W3" i="2"/>
  <c r="AE3" i="2"/>
  <c r="AG3" i="2"/>
  <c r="K3" i="2"/>
  <c r="AA3" i="2"/>
  <c r="I3" i="2"/>
  <c r="M3" i="2"/>
  <c r="Q3" i="2"/>
  <c r="U3" i="2"/>
  <c r="Y3" i="2"/>
  <c r="AC3" i="2"/>
  <c r="AA124" i="1"/>
  <c r="Z124" i="1"/>
  <c r="Y124" i="1"/>
  <c r="M9" i="2"/>
  <c r="I6" i="1" s="1"/>
  <c r="S9" i="2"/>
  <c r="L6" i="1" s="1"/>
  <c r="U124" i="1"/>
  <c r="AC124" i="1"/>
  <c r="AA118" i="1"/>
  <c r="AA125" i="1"/>
  <c r="U118" i="1"/>
  <c r="Z125" i="1"/>
  <c r="I9" i="2"/>
  <c r="G6" i="1" s="1"/>
  <c r="AB125" i="1"/>
  <c r="AC118" i="1"/>
  <c r="Z118" i="1"/>
  <c r="AC125" i="1"/>
  <c r="Y125" i="1"/>
  <c r="V121" i="1"/>
  <c r="V110" i="1"/>
  <c r="AA13" i="1" l="1"/>
  <c r="U13" i="1"/>
  <c r="Y93" i="1"/>
  <c r="Z18" i="1"/>
  <c r="Z13" i="1"/>
  <c r="AB73" i="1"/>
  <c r="AB119" i="1"/>
  <c r="P36" i="1"/>
  <c r="P78" i="1"/>
  <c r="AA78" i="1" s="1"/>
  <c r="AC16" i="1"/>
  <c r="AA16" i="1"/>
  <c r="U16" i="1"/>
  <c r="AB16" i="1"/>
  <c r="X16" i="1"/>
  <c r="Z16" i="1"/>
  <c r="Y16" i="1"/>
  <c r="AA93" i="1"/>
  <c r="AB13" i="1"/>
  <c r="AC13" i="1"/>
  <c r="AA22" i="1"/>
  <c r="AC22" i="1"/>
  <c r="AB22" i="1"/>
  <c r="Z22" i="1"/>
  <c r="Y22" i="1"/>
  <c r="X22" i="1"/>
  <c r="U22" i="1"/>
  <c r="AA12" i="1"/>
  <c r="AB12" i="1"/>
  <c r="AB20" i="1"/>
  <c r="Z20" i="1"/>
  <c r="X7" i="1"/>
  <c r="AB15" i="1"/>
  <c r="U93" i="1"/>
  <c r="Y18" i="1"/>
  <c r="Z8" i="1"/>
  <c r="U11" i="1"/>
  <c r="U73" i="1"/>
  <c r="AB92" i="1"/>
  <c r="AA92" i="1"/>
  <c r="Y92" i="1"/>
  <c r="Z92" i="1"/>
  <c r="U92" i="1"/>
  <c r="AC92" i="1"/>
  <c r="X92" i="1"/>
  <c r="X20" i="1"/>
  <c r="AB19" i="1"/>
  <c r="AC19" i="1"/>
  <c r="Y19" i="1"/>
  <c r="Z19" i="1"/>
  <c r="X19" i="1"/>
  <c r="AA19" i="1"/>
  <c r="U19" i="1"/>
  <c r="U28" i="1"/>
  <c r="AA28" i="1"/>
  <c r="AB28" i="1"/>
  <c r="AC28" i="1"/>
  <c r="Z28" i="1"/>
  <c r="X28" i="1"/>
  <c r="Y28" i="1"/>
  <c r="Y13" i="1"/>
  <c r="Y12" i="1"/>
  <c r="AC12" i="1"/>
  <c r="AA20" i="1"/>
  <c r="Y15" i="1"/>
  <c r="AA15" i="1"/>
  <c r="AB8" i="1"/>
  <c r="Y8" i="1"/>
  <c r="Z93" i="1"/>
  <c r="AC6" i="1"/>
  <c r="AB6" i="1"/>
  <c r="X6" i="1"/>
  <c r="U6" i="1"/>
  <c r="Y6" i="1"/>
  <c r="Z6" i="1"/>
  <c r="AA6" i="1"/>
  <c r="AA73" i="1"/>
  <c r="Y73" i="1"/>
  <c r="Z78" i="1"/>
  <c r="AB91" i="1"/>
  <c r="Y91" i="1"/>
  <c r="Z91" i="1"/>
  <c r="U91" i="1"/>
  <c r="AA91" i="1"/>
  <c r="X91" i="1"/>
  <c r="AC91" i="1"/>
  <c r="I29" i="1"/>
  <c r="I75" i="1"/>
  <c r="X12" i="1"/>
  <c r="Z12" i="1"/>
  <c r="Y20" i="1"/>
  <c r="X93" i="1"/>
  <c r="AA18" i="1"/>
  <c r="X15" i="1"/>
  <c r="AC15" i="1"/>
  <c r="AA11" i="1"/>
  <c r="AC7" i="1"/>
  <c r="U8" i="1"/>
  <c r="AA8" i="1"/>
  <c r="U18" i="1"/>
  <c r="Y7" i="1"/>
  <c r="Y80" i="1"/>
  <c r="X78" i="1"/>
  <c r="AB118" i="1"/>
  <c r="B129" i="2"/>
  <c r="B130" i="2"/>
  <c r="U81" i="1"/>
  <c r="U72" i="1"/>
  <c r="AC78" i="1"/>
  <c r="B6" i="2"/>
  <c r="U83" i="1"/>
  <c r="AB122" i="1"/>
  <c r="AB93" i="1"/>
  <c r="AC17" i="1"/>
  <c r="AA37" i="1"/>
  <c r="AC37" i="1"/>
  <c r="Y37" i="1"/>
  <c r="Z37" i="1"/>
  <c r="AB37" i="1"/>
  <c r="U37" i="1"/>
  <c r="X37" i="1"/>
  <c r="AC93" i="1"/>
  <c r="AB18" i="1"/>
  <c r="U20" i="1"/>
  <c r="AC11" i="1"/>
  <c r="AA53" i="1"/>
  <c r="X53" i="1"/>
  <c r="Z53" i="1"/>
  <c r="AC53" i="1"/>
  <c r="AB53" i="1"/>
  <c r="Y53" i="1"/>
  <c r="U53" i="1"/>
  <c r="AC18" i="1"/>
  <c r="U15" i="1"/>
  <c r="AC8" i="1"/>
  <c r="Y71" i="1"/>
  <c r="AB78" i="1"/>
  <c r="U78" i="1"/>
  <c r="X122" i="1"/>
  <c r="X71" i="1"/>
  <c r="U79" i="1"/>
  <c r="V123" i="1"/>
  <c r="Y119" i="1"/>
  <c r="Z71" i="1"/>
  <c r="AB71" i="1"/>
  <c r="AC71" i="1"/>
  <c r="AA71" i="1"/>
  <c r="V82" i="1"/>
  <c r="V55" i="1"/>
  <c r="U70" i="1"/>
  <c r="U86" i="1"/>
  <c r="AC119" i="1"/>
  <c r="Z74" i="1"/>
  <c r="Z80" i="1"/>
  <c r="AB85" i="1"/>
  <c r="U85" i="1"/>
  <c r="V59" i="1"/>
  <c r="U119" i="1"/>
  <c r="AC74" i="1"/>
  <c r="U76" i="1"/>
  <c r="AC86" i="1"/>
  <c r="AC80" i="1"/>
  <c r="X70" i="1"/>
  <c r="AC70" i="1"/>
  <c r="AC122" i="1"/>
  <c r="U74" i="1"/>
  <c r="X119" i="1"/>
  <c r="AA119" i="1"/>
  <c r="AA74" i="1"/>
  <c r="Z119" i="1"/>
  <c r="X80" i="1"/>
  <c r="AA70" i="1"/>
  <c r="X118" i="1"/>
  <c r="V118" i="1" s="1"/>
  <c r="U80" i="1"/>
  <c r="G89" i="1"/>
  <c r="B127" i="2"/>
  <c r="U77" i="1"/>
  <c r="U75" i="1"/>
  <c r="V94" i="1"/>
  <c r="V108" i="1"/>
  <c r="V109" i="1"/>
  <c r="V111" i="1"/>
  <c r="AA122" i="1"/>
  <c r="U122" i="1"/>
  <c r="Z122" i="1"/>
  <c r="AB126" i="1"/>
  <c r="U126" i="1"/>
  <c r="AA126" i="1"/>
  <c r="V105" i="1"/>
  <c r="Y122" i="1"/>
  <c r="Z70" i="1"/>
  <c r="AA80" i="1"/>
  <c r="Z77" i="1"/>
  <c r="AA87" i="1"/>
  <c r="Y75" i="1"/>
  <c r="V25" i="1"/>
  <c r="V42" i="1"/>
  <c r="V50" i="1"/>
  <c r="AC83" i="1"/>
  <c r="V51" i="1"/>
  <c r="V65" i="1"/>
  <c r="V69" i="1"/>
  <c r="AB76" i="1"/>
  <c r="Y87" i="1"/>
  <c r="X87" i="1"/>
  <c r="Y85" i="1"/>
  <c r="Y70" i="1"/>
  <c r="Y78" i="1"/>
  <c r="V78" i="1" s="1"/>
  <c r="Z72" i="1"/>
  <c r="V63" i="1"/>
  <c r="V52" i="1"/>
  <c r="V39" i="1"/>
  <c r="V54" i="1"/>
  <c r="Y81" i="1"/>
  <c r="AA72" i="1"/>
  <c r="AB81" i="1"/>
  <c r="AA79" i="1"/>
  <c r="Z81" i="1"/>
  <c r="V56" i="1"/>
  <c r="B9" i="2"/>
  <c r="X72" i="1"/>
  <c r="AB72" i="1"/>
  <c r="AC72" i="1"/>
  <c r="Y72" i="1"/>
  <c r="AB79" i="1"/>
  <c r="V31" i="1"/>
  <c r="Z79" i="1"/>
  <c r="V73" i="1"/>
  <c r="AA77" i="1"/>
  <c r="AB74" i="1"/>
  <c r="V27" i="1"/>
  <c r="V43" i="1"/>
  <c r="Z84" i="1"/>
  <c r="AC84" i="1"/>
  <c r="Y84" i="1"/>
  <c r="AB84" i="1"/>
  <c r="AA84" i="1"/>
  <c r="X84" i="1"/>
  <c r="AC79" i="1"/>
  <c r="Y79" i="1"/>
  <c r="X79" i="1"/>
  <c r="AA86" i="1"/>
  <c r="Z86" i="1"/>
  <c r="X83" i="1"/>
  <c r="AB83" i="1"/>
  <c r="X86" i="1"/>
  <c r="V24" i="1"/>
  <c r="V35" i="1"/>
  <c r="X81" i="1"/>
  <c r="AC81" i="1"/>
  <c r="AA81" i="1"/>
  <c r="Z83" i="1"/>
  <c r="Y86" i="1"/>
  <c r="Y83" i="1"/>
  <c r="Y74" i="1"/>
  <c r="AC77" i="1"/>
  <c r="X77" i="1"/>
  <c r="AA83" i="1"/>
  <c r="Y77" i="1"/>
  <c r="V34" i="1"/>
  <c r="V68" i="1"/>
  <c r="AC76" i="1"/>
  <c r="Z76" i="1"/>
  <c r="X76" i="1"/>
  <c r="V37" i="1"/>
  <c r="V88" i="1"/>
  <c r="Y76" i="1"/>
  <c r="AA76" i="1"/>
  <c r="V99" i="1"/>
  <c r="V102" i="1"/>
  <c r="V16" i="1"/>
  <c r="V96" i="1"/>
  <c r="V11" i="1"/>
  <c r="V10" i="1"/>
  <c r="AC120" i="1"/>
  <c r="U120" i="1"/>
  <c r="Y120" i="1"/>
  <c r="V104" i="1"/>
  <c r="AB120" i="1"/>
  <c r="Z120" i="1"/>
  <c r="V100" i="1"/>
  <c r="AA120" i="1"/>
  <c r="V119" i="1"/>
  <c r="V98" i="1"/>
  <c r="V124" i="1"/>
  <c r="V49" i="1"/>
  <c r="V32" i="1"/>
  <c r="V64" i="1"/>
  <c r="V67" i="1"/>
  <c r="V107" i="1"/>
  <c r="V60" i="1"/>
  <c r="V103" i="1"/>
  <c r="V19" i="1"/>
  <c r="V97" i="1"/>
  <c r="V116" i="1"/>
  <c r="V113" i="1"/>
  <c r="V125" i="1"/>
  <c r="V40" i="1"/>
  <c r="E4" i="2"/>
  <c r="V53" i="1" l="1"/>
  <c r="Y36" i="1"/>
  <c r="Z36" i="1"/>
  <c r="U36" i="1"/>
  <c r="X36" i="1"/>
  <c r="AC36" i="1"/>
  <c r="AA36" i="1"/>
  <c r="AB36" i="1"/>
  <c r="V71" i="1"/>
  <c r="Z75" i="1"/>
  <c r="AA75" i="1"/>
  <c r="X75" i="1"/>
  <c r="AC75" i="1"/>
  <c r="Z29" i="1"/>
  <c r="AC29" i="1"/>
  <c r="AB29" i="1"/>
  <c r="AA29" i="1"/>
  <c r="X29" i="1"/>
  <c r="Y29" i="1"/>
  <c r="U29" i="1"/>
  <c r="AB75" i="1"/>
  <c r="X89" i="1"/>
  <c r="U89" i="1"/>
  <c r="V101" i="1"/>
  <c r="V85" i="1"/>
  <c r="V74" i="1"/>
  <c r="V70" i="1"/>
  <c r="V87" i="1"/>
  <c r="V62" i="1"/>
  <c r="V80" i="1"/>
  <c r="V58" i="1"/>
  <c r="V76" i="1"/>
  <c r="V45" i="1"/>
  <c r="V48" i="1"/>
  <c r="AA89" i="1"/>
  <c r="Z89" i="1"/>
  <c r="AB89" i="1"/>
  <c r="AC89" i="1"/>
  <c r="Y89" i="1"/>
  <c r="V95" i="1"/>
  <c r="V112" i="1"/>
  <c r="V106" i="1"/>
  <c r="V115" i="1"/>
  <c r="V91" i="1"/>
  <c r="V92" i="1"/>
  <c r="V122" i="1"/>
  <c r="V93" i="1"/>
  <c r="V126" i="1"/>
  <c r="V90" i="1"/>
  <c r="V114" i="1"/>
  <c r="V17" i="1"/>
  <c r="V61" i="1"/>
  <c r="V79" i="1"/>
  <c r="V13" i="1"/>
  <c r="V72" i="1"/>
  <c r="V30" i="1"/>
  <c r="V21" i="1"/>
  <c r="V47" i="1"/>
  <c r="V9" i="1"/>
  <c r="V22" i="1"/>
  <c r="V86" i="1"/>
  <c r="V14" i="1"/>
  <c r="V20" i="1"/>
  <c r="V28" i="1"/>
  <c r="V33" i="1"/>
  <c r="V26" i="1"/>
  <c r="V41" i="1"/>
  <c r="V57" i="1"/>
  <c r="V81" i="1"/>
  <c r="V77" i="1"/>
  <c r="V46" i="1"/>
  <c r="V66" i="1"/>
  <c r="V84" i="1"/>
  <c r="V44" i="1"/>
  <c r="V83" i="1"/>
  <c r="V15" i="1"/>
  <c r="V6" i="1"/>
  <c r="V12" i="1"/>
  <c r="V23" i="1"/>
  <c r="V18" i="1"/>
  <c r="V120" i="1"/>
  <c r="V75" i="1" l="1"/>
  <c r="V36" i="1"/>
  <c r="V29" i="1"/>
  <c r="V89" i="1"/>
  <c r="V8" i="1"/>
  <c r="V7" i="1"/>
  <c r="V38" i="1"/>
</calcChain>
</file>

<file path=xl/comments1.xml><?xml version="1.0" encoding="utf-8"?>
<comments xmlns="http://schemas.openxmlformats.org/spreadsheetml/2006/main">
  <authors>
    <author/>
  </authors>
  <commentList>
    <comment ref="D1" authorId="0" shapeId="0">
      <text>
        <r>
          <rPr>
            <sz val="10"/>
            <color rgb="FF000000"/>
            <rFont val="Arial cyr"/>
          </rPr>
          <t xml:space="preserve">Год начала сезона.
От данного значения расчитывается возраст
</t>
        </r>
      </text>
    </comment>
  </commentList>
</comments>
</file>

<file path=xl/sharedStrings.xml><?xml version="1.0" encoding="utf-8"?>
<sst xmlns="http://schemas.openxmlformats.org/spreadsheetml/2006/main" count="542" uniqueCount="232">
  <si>
    <t>Возраст</t>
  </si>
  <si>
    <t>Сезон:</t>
  </si>
  <si>
    <t>Место</t>
  </si>
  <si>
    <t>Доп. Очки</t>
  </si>
  <si>
    <t>Очки</t>
  </si>
  <si>
    <t>ОРГ</t>
  </si>
  <si>
    <t>сошел</t>
  </si>
  <si>
    <t>снят</t>
  </si>
  <si>
    <t>ТУРНИРНАЯ ТАБЛИЦА</t>
  </si>
  <si>
    <t>Группа</t>
  </si>
  <si>
    <t>Всего участников:</t>
  </si>
  <si>
    <t>Возрастной коэфф.</t>
  </si>
  <si>
    <t>Год 
рождения</t>
  </si>
  <si>
    <t>Приняли участие:</t>
  </si>
  <si>
    <t xml:space="preserve">Фамилия Имя                                       </t>
  </si>
  <si>
    <t>Клуб</t>
  </si>
  <si>
    <t>Участий</t>
  </si>
  <si>
    <t>ОЧКИ</t>
  </si>
  <si>
    <t>Макс. участников на одном старте:</t>
  </si>
  <si>
    <t>Сумма
очков</t>
  </si>
  <si>
    <t>Фамилия Имя Отчество</t>
  </si>
  <si>
    <t>Место в 
группе</t>
  </si>
  <si>
    <t>М</t>
  </si>
  <si>
    <t>Илясов Роман</t>
  </si>
  <si>
    <t>Сыктывкар</t>
  </si>
  <si>
    <t>Крючков Дмитрий</t>
  </si>
  <si>
    <t>Азимут</t>
  </si>
  <si>
    <t>Козлов Алексей</t>
  </si>
  <si>
    <t>Чураков Иван</t>
  </si>
  <si>
    <t>Парма</t>
  </si>
  <si>
    <t>Федоров Владилен</t>
  </si>
  <si>
    <t>Рудаков Константин</t>
  </si>
  <si>
    <t>ОК</t>
  </si>
  <si>
    <t>Рябиков Александр</t>
  </si>
  <si>
    <t>Шлопов Иван</t>
  </si>
  <si>
    <t>Михайлов Иван</t>
  </si>
  <si>
    <t>Напалков Владимир</t>
  </si>
  <si>
    <t>Чирков Виталий</t>
  </si>
  <si>
    <t>Пермь2</t>
  </si>
  <si>
    <t>Елфимов Виталий</t>
  </si>
  <si>
    <t>Корткерос</t>
  </si>
  <si>
    <t>Порфирьев Александр</t>
  </si>
  <si>
    <t>Кынев Артем</t>
  </si>
  <si>
    <t>Шевелев Александр</t>
  </si>
  <si>
    <t>Ветошкин Павел</t>
  </si>
  <si>
    <t>Попов Денис</t>
  </si>
  <si>
    <t>Игнатов Александр</t>
  </si>
  <si>
    <t>Сыктывдин</t>
  </si>
  <si>
    <t>Коюшев Иван</t>
  </si>
  <si>
    <t>Попов Александр</t>
  </si>
  <si>
    <t>Трубехин Владимир</t>
  </si>
  <si>
    <t>Колотухин Андрей</t>
  </si>
  <si>
    <t>Темнов Анатолий</t>
  </si>
  <si>
    <t>Огнёв Иван</t>
  </si>
  <si>
    <t>Князев Александр</t>
  </si>
  <si>
    <t>НОРД</t>
  </si>
  <si>
    <t>Баянтуев Евгений</t>
  </si>
  <si>
    <t>Туристы</t>
  </si>
  <si>
    <t>Гладкий Дмитрий</t>
  </si>
  <si>
    <t>Штауб Владислав</t>
  </si>
  <si>
    <t>Митюшев Виктор</t>
  </si>
  <si>
    <t>Шевелев Дмитрий</t>
  </si>
  <si>
    <t>Кынев Иван</t>
  </si>
  <si>
    <t>Миков Дмитрий</t>
  </si>
  <si>
    <t>Баганов Александр</t>
  </si>
  <si>
    <t>Демко Илья</t>
  </si>
  <si>
    <t>Гудырев Александр</t>
  </si>
  <si>
    <t>Попов Никита</t>
  </si>
  <si>
    <t>Ульянин Владимир</t>
  </si>
  <si>
    <t>Морозов Евгений</t>
  </si>
  <si>
    <t>Удора</t>
  </si>
  <si>
    <t>Бушуев Денис</t>
  </si>
  <si>
    <t>Пирогов Роман</t>
  </si>
  <si>
    <t>Калинин Сергей</t>
  </si>
  <si>
    <t>Старцев Александр</t>
  </si>
  <si>
    <t>Королёв Григорий</t>
  </si>
  <si>
    <t>Турлаков Максим</t>
  </si>
  <si>
    <t>Таскаев Александр</t>
  </si>
  <si>
    <t>Петров Артем</t>
  </si>
  <si>
    <t>ЭкипЦентр</t>
  </si>
  <si>
    <t>Голов Владимир</t>
  </si>
  <si>
    <t>Самарин Сергей</t>
  </si>
  <si>
    <t>Чеботарь Дмитрий</t>
  </si>
  <si>
    <t>Изъюров Дмитрий</t>
  </si>
  <si>
    <t>Пунегов Александр</t>
  </si>
  <si>
    <t>СЛИ</t>
  </si>
  <si>
    <t>Худяев Иван</t>
  </si>
  <si>
    <t>Худяев Евгений</t>
  </si>
  <si>
    <t>СЭТУР</t>
  </si>
  <si>
    <t>Исакович Руслан</t>
  </si>
  <si>
    <t>Тиранов Сергей</t>
  </si>
  <si>
    <t>Дьячков Илья</t>
  </si>
  <si>
    <t>Килин Илья</t>
  </si>
  <si>
    <t>Лебига Александр</t>
  </si>
  <si>
    <t>Шарапов Сергей</t>
  </si>
  <si>
    <t>Крапивин Николай</t>
  </si>
  <si>
    <t>Чистяков Илья</t>
  </si>
  <si>
    <t>Каракчиев Александр</t>
  </si>
  <si>
    <t>Кетов Артем</t>
  </si>
  <si>
    <t>Лазарев Илья</t>
  </si>
  <si>
    <t>Спас. Ухта</t>
  </si>
  <si>
    <t>Федосов Игорь</t>
  </si>
  <si>
    <t>Ивашов Александр</t>
  </si>
  <si>
    <t>Чернов Александр</t>
  </si>
  <si>
    <t>Мезенцев Алексей</t>
  </si>
  <si>
    <t>Пасечник Богдан</t>
  </si>
  <si>
    <t>Семенюк Ростислав</t>
  </si>
  <si>
    <t>Кабиров Руслан</t>
  </si>
  <si>
    <t>Косолапов Илья</t>
  </si>
  <si>
    <t>Старчук Илья</t>
  </si>
  <si>
    <t>Прокопенко Егор</t>
  </si>
  <si>
    <t>СОУ</t>
  </si>
  <si>
    <t>Мельников Максим</t>
  </si>
  <si>
    <t>Баранов Михаил</t>
  </si>
  <si>
    <t>Мосеев Александр</t>
  </si>
  <si>
    <t>Сажин Владислав</t>
  </si>
  <si>
    <t>Огнев Иван</t>
  </si>
  <si>
    <t>Васильев Вадим</t>
  </si>
  <si>
    <t>Уляшев Леонид</t>
  </si>
  <si>
    <t>Сочко Евгений</t>
  </si>
  <si>
    <t>Боковиков Виктор</t>
  </si>
  <si>
    <t>Макаров Евгений</t>
  </si>
  <si>
    <t>Ваймер Сергей</t>
  </si>
  <si>
    <t>Овчиников Андрей</t>
  </si>
  <si>
    <t>Носков Александр</t>
  </si>
  <si>
    <t>Ж</t>
  </si>
  <si>
    <t>Рыбина Светлана</t>
  </si>
  <si>
    <t>STARушки</t>
  </si>
  <si>
    <t>Васильева Татьяна</t>
  </si>
  <si>
    <t>Бурцева Юля</t>
  </si>
  <si>
    <t>Ермолина Надежда</t>
  </si>
  <si>
    <t>Крапивина Людмила</t>
  </si>
  <si>
    <t>Карпова Екатерина</t>
  </si>
  <si>
    <t>Крючкова Наталья</t>
  </si>
  <si>
    <t>Кузьминская Оксана</t>
  </si>
  <si>
    <t>Рудакова Надежда</t>
  </si>
  <si>
    <t>Забоева Юлиана</t>
  </si>
  <si>
    <t>Ашихмина Олеся</t>
  </si>
  <si>
    <t>Подорова Ирина</t>
  </si>
  <si>
    <t>Кынева Кристина</t>
  </si>
  <si>
    <t>Логинова Евгения</t>
  </si>
  <si>
    <t>Мяндина Надежда</t>
  </si>
  <si>
    <t>Мяндина Елена</t>
  </si>
  <si>
    <t>Рудакова Анастасия</t>
  </si>
  <si>
    <t>Ветошкина Татьяна</t>
  </si>
  <si>
    <t>Морошина Мария</t>
  </si>
  <si>
    <t>Челпановская Настя</t>
  </si>
  <si>
    <t>Коюшева Анита</t>
  </si>
  <si>
    <t>Герасимова Олеся</t>
  </si>
  <si>
    <t>Кашина Екатерина</t>
  </si>
  <si>
    <t>Жукова Евгения</t>
  </si>
  <si>
    <t>Порфирьева Ирина</t>
  </si>
  <si>
    <t>Ильиных Людмила</t>
  </si>
  <si>
    <t xml:space="preserve">Фролова Татьяна </t>
  </si>
  <si>
    <t>Старчук Наталья</t>
  </si>
  <si>
    <t>Горшкова Олга</t>
  </si>
  <si>
    <t>Шаклеина Валентина</t>
  </si>
  <si>
    <t>Кузнецова Елена</t>
  </si>
  <si>
    <t>Некрасова Александра</t>
  </si>
  <si>
    <t>Колодинова Елена</t>
  </si>
  <si>
    <t>Игнатова Анна</t>
  </si>
  <si>
    <t>Беляева Ксения</t>
  </si>
  <si>
    <t>Федорова Лариса</t>
  </si>
  <si>
    <t>Труфакина Светлана</t>
  </si>
  <si>
    <t>Шадрина Анастасия</t>
  </si>
  <si>
    <t>Захаров Владимир</t>
  </si>
  <si>
    <t>Долинин Александр</t>
  </si>
  <si>
    <t>Власов Андрей</t>
  </si>
  <si>
    <t>3 этап
ПТИЦЕФАБРИКА
 Рыбина
23.06</t>
  </si>
  <si>
    <t>Власова Анастасия</t>
  </si>
  <si>
    <t>5 этап
КОЧЧОЯГ(вело)
Чураков
07.07</t>
  </si>
  <si>
    <t>Долгов Алексей</t>
  </si>
  <si>
    <t>Штрауб Владислав</t>
  </si>
  <si>
    <t>Кравец Андрей</t>
  </si>
  <si>
    <t>Новиков Федор</t>
  </si>
  <si>
    <t>Людзимин Михаил</t>
  </si>
  <si>
    <t>Кравец Анна</t>
  </si>
  <si>
    <t>Лавровская Галина</t>
  </si>
  <si>
    <t>Попов Артем</t>
  </si>
  <si>
    <t>6 этап
МЯСОКОМБИНАТ
Чураков
14.07</t>
  </si>
  <si>
    <t>1 этап
КОРТКЕРОС
Шевелев
02.06</t>
  </si>
  <si>
    <t>Костромин Александр</t>
  </si>
  <si>
    <t>Бондаренко Александр</t>
  </si>
  <si>
    <t>Косолапов Юрий</t>
  </si>
  <si>
    <t>Смолев Геннадий</t>
  </si>
  <si>
    <t>Лебедев Андрей</t>
  </si>
  <si>
    <t>Кирушева Елена</t>
  </si>
  <si>
    <t>Панюкова Нина</t>
  </si>
  <si>
    <t>Подорова Надежда</t>
  </si>
  <si>
    <t>Катаева Алена</t>
  </si>
  <si>
    <t>Шевелева Полина</t>
  </si>
  <si>
    <t>2 этап
ЗАТОН
Костромин
16.06</t>
  </si>
  <si>
    <t>Князев Антон</t>
  </si>
  <si>
    <t>Королёв Дмитрий</t>
  </si>
  <si>
    <t>Табаев Павел</t>
  </si>
  <si>
    <t>Сямтомов Константин</t>
  </si>
  <si>
    <t>Костромина Ирина</t>
  </si>
  <si>
    <t>Кузнецова Алина</t>
  </si>
  <si>
    <t>Королева Карина</t>
  </si>
  <si>
    <t>4 этап
КРАСНАЯ ГОРА
Рудаковы
30.06</t>
  </si>
  <si>
    <t>Илясов Анатолий</t>
  </si>
  <si>
    <t>7 этап
ДИНАМО
Чураков,Карпова
21.07</t>
  </si>
  <si>
    <t>8 этап
ДИНАМО
 Попов,Рудакова
28.07</t>
  </si>
  <si>
    <t>Илясов Сергей</t>
  </si>
  <si>
    <t>Балан Владимир</t>
  </si>
  <si>
    <t>Асгард</t>
  </si>
  <si>
    <t>МЧС</t>
  </si>
  <si>
    <t>9 этап
МЯСОКОМБИНАТ
Чураков,Рябиков
04.08</t>
  </si>
  <si>
    <t>Безносиков Семён</t>
  </si>
  <si>
    <t>Волженцев Станислав</t>
  </si>
  <si>
    <t>10 этап
ДИНАМО
Ермолина
11.08</t>
  </si>
  <si>
    <t>Безносиков Владислав</t>
  </si>
  <si>
    <t>Илясов Олег</t>
  </si>
  <si>
    <t>Гринвальд Иван</t>
  </si>
  <si>
    <t>Колодинов Владимир</t>
  </si>
  <si>
    <t>Безносикова Дарья</t>
  </si>
  <si>
    <t>11 этап
ЗАТОН
Петров
18.08</t>
  </si>
  <si>
    <t>13 этап
ЭЖВА
Порфирьев
01.09</t>
  </si>
  <si>
    <t>14 этап
КОРТКЕРОС
Шевелевы
10.09</t>
  </si>
  <si>
    <t>Чупров Павел</t>
  </si>
  <si>
    <t>Кузьчуткомов Кирилл</t>
  </si>
  <si>
    <t>12 этап
КРАСНАЯ ГОРА
Рудаков
27.08</t>
  </si>
  <si>
    <t>Ельцов Николай</t>
  </si>
  <si>
    <t>Попов Анатолий</t>
  </si>
  <si>
    <t>Чернышов Михаил</t>
  </si>
  <si>
    <t>Малых Дмитрий</t>
  </si>
  <si>
    <t>Трифонов Константин</t>
  </si>
  <si>
    <t>Этапы</t>
  </si>
  <si>
    <t>Кубок Четвергов ориентирования 2016</t>
  </si>
  <si>
    <t>В зачет</t>
  </si>
  <si>
    <t>Спартак</t>
  </si>
  <si>
    <t>Монди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</si>
</sst>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%"/>
  </numFmts>
  <fonts count="42" x14ac:knownFonts="1">
    <font>
      <sz val="10"/>
      <color rgb="FF000000"/>
      <name val="Arial cyr"/>
    </font>
    <font>
      <sz val="7"/>
      <name val="Tahoma"/>
    </font>
    <font>
      <sz val="8"/>
      <name val="Tahoma"/>
    </font>
    <font>
      <sz val="10"/>
      <name val="Arial cyr"/>
    </font>
    <font>
      <b/>
      <sz val="8"/>
      <name val="Tahoma"/>
    </font>
    <font>
      <sz val="10"/>
      <name val="Arial cyr"/>
    </font>
    <font>
      <b/>
      <sz val="7"/>
      <name val="Tahoma"/>
    </font>
    <font>
      <sz val="8"/>
      <name val="Arial cyr"/>
    </font>
    <font>
      <sz val="7"/>
      <color rgb="FF000000"/>
      <name val="Tahoma"/>
    </font>
    <font>
      <sz val="7"/>
      <name val="Arial cyr"/>
    </font>
    <font>
      <b/>
      <sz val="10"/>
      <name val="Arial cyr"/>
    </font>
    <font>
      <b/>
      <sz val="10"/>
      <color rgb="FF0066CC"/>
      <name val="Tahoma"/>
    </font>
    <font>
      <b/>
      <sz val="11"/>
      <name val="Arial cyr"/>
    </font>
    <font>
      <b/>
      <i/>
      <sz val="11"/>
      <name val="Arial cyr"/>
    </font>
    <font>
      <b/>
      <sz val="10"/>
      <color rgb="FFFF0000"/>
      <name val="Tahoma"/>
    </font>
    <font>
      <b/>
      <sz val="8"/>
      <color rgb="FF0066CC"/>
      <name val="Tahoma"/>
    </font>
    <font>
      <b/>
      <sz val="10"/>
      <color rgb="FFFF9900"/>
      <name val="Tahoma"/>
    </font>
    <font>
      <b/>
      <sz val="6"/>
      <name val="Tahoma"/>
    </font>
    <font>
      <b/>
      <sz val="10"/>
      <name val="Tahoma"/>
    </font>
    <font>
      <b/>
      <sz val="11"/>
      <name val="Tahoma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</font>
    <font>
      <sz val="12"/>
      <color rgb="FF000000"/>
      <name val="Arial cyr"/>
    </font>
    <font>
      <b/>
      <sz val="10"/>
      <color rgb="FF000000"/>
      <name val="Arial cyr"/>
      <charset val="204"/>
    </font>
    <font>
      <b/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00"/>
        <bgColor rgb="FF99CC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CCC0D9"/>
        <bgColor rgb="FFCCC0D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20" fillId="0" borderId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8" borderId="0" applyNumberFormat="0" applyBorder="0" applyAlignment="0" applyProtection="0"/>
    <xf numFmtId="0" fontId="23" fillId="9" borderId="16" applyNumberFormat="0" applyAlignment="0" applyProtection="0"/>
    <xf numFmtId="0" fontId="24" fillId="15" borderId="17" applyNumberFormat="0" applyAlignment="0" applyProtection="0"/>
    <xf numFmtId="0" fontId="25" fillId="15" borderId="16" applyNumberFormat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30" fillId="20" borderId="22" applyNumberFormat="0" applyAlignment="0" applyProtection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11" borderId="23" applyNumberFormat="0" applyFont="0" applyAlignment="0" applyProtection="0"/>
    <xf numFmtId="0" fontId="35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13" borderId="0" applyNumberFormat="0" applyBorder="0" applyAlignment="0" applyProtection="0"/>
  </cellStyleXfs>
  <cellXfs count="97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2" borderId="0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top" wrapText="1"/>
    </xf>
    <xf numFmtId="0" fontId="6" fillId="2" borderId="0" xfId="0" applyFont="1" applyFill="1" applyBorder="1" applyAlignment="1">
      <alignment vertical="center"/>
    </xf>
    <xf numFmtId="0" fontId="7" fillId="0" borderId="0" xfId="0" applyFont="1"/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horizontal="center" vertical="top" wrapText="1"/>
    </xf>
    <xf numFmtId="164" fontId="8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wrapText="1"/>
    </xf>
    <xf numFmtId="0" fontId="3" fillId="0" borderId="0" xfId="0" applyFont="1"/>
    <xf numFmtId="0" fontId="10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" fontId="11" fillId="2" borderId="0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right"/>
    </xf>
    <xf numFmtId="0" fontId="7" fillId="0" borderId="0" xfId="0" applyFont="1"/>
    <xf numFmtId="165" fontId="1" fillId="2" borderId="0" xfId="0" applyNumberFormat="1" applyFont="1" applyFill="1" applyBorder="1"/>
    <xf numFmtId="0" fontId="7" fillId="3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165" fontId="15" fillId="2" borderId="0" xfId="0" applyNumberFormat="1" applyFont="1" applyFill="1" applyBorder="1" applyAlignment="1">
      <alignment horizontal="center" vertical="top"/>
    </xf>
    <xf numFmtId="165" fontId="16" fillId="2" borderId="5" xfId="0" applyNumberFormat="1" applyFont="1" applyFill="1" applyBorder="1" applyAlignment="1">
      <alignment horizontal="center" vertical="center" wrapText="1"/>
    </xf>
    <xf numFmtId="165" fontId="16" fillId="2" borderId="7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1" fontId="7" fillId="0" borderId="5" xfId="0" applyNumberFormat="1" applyFont="1" applyBorder="1" applyAlignment="1">
      <alignment horizontal="right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9" fillId="4" borderId="14" xfId="0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" fontId="19" fillId="3" borderId="14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6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18" fillId="7" borderId="5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2" fillId="2" borderId="5" xfId="0" applyFont="1" applyFill="1" applyBorder="1" applyAlignment="1">
      <alignment vertical="top" wrapText="1"/>
    </xf>
    <xf numFmtId="0" fontId="19" fillId="4" borderId="15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21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38" fillId="3" borderId="7" xfId="0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4" fillId="2" borderId="0" xfId="0" applyFont="1" applyFill="1" applyBorder="1" applyAlignment="1">
      <alignment horizontal="left"/>
    </xf>
    <xf numFmtId="0" fontId="5" fillId="0" borderId="0" xfId="0" applyFont="1" applyBorder="1"/>
    <xf numFmtId="0" fontId="17" fillId="3" borderId="8" xfId="0" applyFont="1" applyFill="1" applyBorder="1" applyAlignment="1">
      <alignment horizontal="center" vertical="center" wrapText="1"/>
    </xf>
  </cellXfs>
  <cellStyles count="43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409575</xdr:colOff>
      <xdr:row>51</xdr:row>
      <xdr:rowOff>152400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409575</xdr:colOff>
      <xdr:row>51</xdr:row>
      <xdr:rowOff>152400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409575</xdr:colOff>
      <xdr:row>51</xdr:row>
      <xdr:rowOff>152400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409575</xdr:colOff>
      <xdr:row>51</xdr:row>
      <xdr:rowOff>152400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409575</xdr:colOff>
      <xdr:row>51</xdr:row>
      <xdr:rowOff>152400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409575</xdr:colOff>
      <xdr:row>51</xdr:row>
      <xdr:rowOff>152400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409575</xdr:colOff>
      <xdr:row>51</xdr:row>
      <xdr:rowOff>152400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409575</xdr:colOff>
      <xdr:row>51</xdr:row>
      <xdr:rowOff>152400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409575</xdr:colOff>
      <xdr:row>51</xdr:row>
      <xdr:rowOff>152400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409575</xdr:colOff>
      <xdr:row>51</xdr:row>
      <xdr:rowOff>152400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409575</xdr:colOff>
      <xdr:row>51</xdr:row>
      <xdr:rowOff>152400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409575</xdr:colOff>
      <xdr:row>51</xdr:row>
      <xdr:rowOff>152400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409575</xdr:colOff>
      <xdr:row>51</xdr:row>
      <xdr:rowOff>152400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409575</xdr:colOff>
      <xdr:row>51</xdr:row>
      <xdr:rowOff>152400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409575</xdr:colOff>
      <xdr:row>51</xdr:row>
      <xdr:rowOff>152400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409575</xdr:colOff>
      <xdr:row>51</xdr:row>
      <xdr:rowOff>152400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6"/>
  <sheetViews>
    <sheetView showGridLines="0" tabSelected="1" workbookViewId="0">
      <pane ySplit="5" topLeftCell="A6" activePane="bottomLeft" state="frozen"/>
      <selection pane="bottomLeft"/>
    </sheetView>
  </sheetViews>
  <sheetFormatPr defaultColWidth="17.28515625" defaultRowHeight="15" customHeight="1" x14ac:dyDescent="0.2"/>
  <cols>
    <col min="1" max="1" width="6" customWidth="1"/>
    <col min="2" max="2" width="8.140625" customWidth="1"/>
    <col min="3" max="3" width="6.140625" customWidth="1"/>
    <col min="4" max="4" width="7.42578125" customWidth="1"/>
    <col min="5" max="5" width="18.42578125" customWidth="1"/>
    <col min="6" max="6" width="9.5703125" customWidth="1"/>
    <col min="7" max="19" width="3.7109375" customWidth="1"/>
    <col min="20" max="20" width="3.7109375" style="84" customWidth="1"/>
    <col min="21" max="21" width="4.5703125" customWidth="1"/>
    <col min="22" max="22" width="7.140625" customWidth="1"/>
    <col min="23" max="23" width="6.5703125" customWidth="1"/>
    <col min="24" max="29" width="3.140625" customWidth="1"/>
  </cols>
  <sheetData>
    <row r="1" spans="1:29" ht="12.75" customHeight="1" x14ac:dyDescent="0.2">
      <c r="A1" s="11" t="s">
        <v>1</v>
      </c>
      <c r="B1" s="13"/>
      <c r="C1" s="3"/>
      <c r="D1" s="15">
        <v>2016</v>
      </c>
      <c r="E1" s="15"/>
      <c r="F1" s="16"/>
      <c r="G1" s="21" t="s">
        <v>8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20"/>
      <c r="U1" s="16"/>
      <c r="V1" s="16"/>
      <c r="W1" s="16"/>
      <c r="X1" s="16"/>
      <c r="Y1" s="16"/>
      <c r="Z1" s="16"/>
      <c r="AA1" s="16"/>
      <c r="AB1" s="16"/>
      <c r="AC1" s="16"/>
    </row>
    <row r="2" spans="1:29" ht="12.75" customHeight="1" x14ac:dyDescent="0.2">
      <c r="A2" s="3"/>
      <c r="B2" s="3"/>
      <c r="C2" s="3"/>
      <c r="D2" s="7"/>
      <c r="E2" s="7"/>
      <c r="F2" s="16"/>
      <c r="G2" s="21" t="s">
        <v>228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20"/>
      <c r="U2" s="16"/>
      <c r="V2" s="16"/>
      <c r="W2" s="16"/>
      <c r="X2" s="16"/>
      <c r="Y2" s="16"/>
      <c r="Z2" s="16"/>
      <c r="AA2" s="16"/>
      <c r="AB2" s="16"/>
      <c r="AC2" s="16"/>
    </row>
    <row r="3" spans="1:29" ht="12.75" customHeight="1" x14ac:dyDescent="0.2">
      <c r="A3" s="3"/>
      <c r="B3" s="3"/>
      <c r="C3" s="3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20"/>
      <c r="U3" s="16"/>
      <c r="V3" s="16"/>
      <c r="W3" s="16"/>
      <c r="X3" s="16"/>
      <c r="Y3" s="16"/>
      <c r="Z3" s="16"/>
      <c r="AA3" s="16"/>
      <c r="AB3" s="16"/>
      <c r="AC3" s="16"/>
    </row>
    <row r="4" spans="1:29" ht="21.75" customHeight="1" x14ac:dyDescent="0.2">
      <c r="A4" s="22" t="s">
        <v>9</v>
      </c>
      <c r="B4" s="24" t="s">
        <v>11</v>
      </c>
      <c r="C4" s="25" t="s">
        <v>0</v>
      </c>
      <c r="D4" s="27" t="s">
        <v>12</v>
      </c>
      <c r="E4" s="29" t="s">
        <v>14</v>
      </c>
      <c r="F4" s="27" t="s">
        <v>15</v>
      </c>
      <c r="G4" s="85" t="s">
        <v>227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7"/>
      <c r="U4" s="33" t="s">
        <v>16</v>
      </c>
      <c r="V4" s="34" t="s">
        <v>17</v>
      </c>
      <c r="W4" s="33" t="s">
        <v>2</v>
      </c>
      <c r="X4" s="35"/>
      <c r="Y4" s="36"/>
      <c r="Z4" s="36"/>
      <c r="AA4" s="36"/>
      <c r="AB4" s="36"/>
      <c r="AC4" s="36"/>
    </row>
    <row r="5" spans="1:29" ht="15" customHeight="1" x14ac:dyDescent="0.25">
      <c r="A5" s="37"/>
      <c r="B5" s="25"/>
      <c r="C5" s="38"/>
      <c r="D5" s="22"/>
      <c r="E5" s="22"/>
      <c r="F5" s="22"/>
      <c r="G5" s="39">
        <v>1</v>
      </c>
      <c r="H5" s="39">
        <v>2</v>
      </c>
      <c r="I5" s="40">
        <v>3</v>
      </c>
      <c r="J5" s="39">
        <v>4</v>
      </c>
      <c r="K5" s="40">
        <v>5</v>
      </c>
      <c r="L5" s="40">
        <v>6</v>
      </c>
      <c r="M5" s="39">
        <v>7</v>
      </c>
      <c r="N5" s="39">
        <v>8</v>
      </c>
      <c r="O5" s="39">
        <v>9</v>
      </c>
      <c r="P5" s="39">
        <v>10</v>
      </c>
      <c r="Q5" s="39">
        <v>11</v>
      </c>
      <c r="R5" s="39">
        <v>12</v>
      </c>
      <c r="S5" s="39">
        <v>13</v>
      </c>
      <c r="T5" s="39">
        <v>14</v>
      </c>
      <c r="U5" s="42"/>
      <c r="V5" s="43"/>
      <c r="W5" s="42"/>
      <c r="X5" s="88" t="s">
        <v>229</v>
      </c>
      <c r="Y5" s="89"/>
      <c r="Z5" s="89"/>
      <c r="AA5" s="89"/>
      <c r="AB5" s="89"/>
      <c r="AC5" s="89"/>
    </row>
    <row r="6" spans="1:29" ht="13.5" customHeight="1" x14ac:dyDescent="0.2">
      <c r="A6" s="47" t="str">
        <f>ЭТАПЫ!A7</f>
        <v>М</v>
      </c>
      <c r="B6" s="67">
        <f>ЭТАПЫ!C9</f>
        <v>2</v>
      </c>
      <c r="C6" s="67">
        <f>ЭТАПЫ!D9</f>
        <v>39</v>
      </c>
      <c r="D6" s="67">
        <f>ЭТАПЫ!E9</f>
        <v>1977</v>
      </c>
      <c r="E6" s="72" t="str">
        <f>ЭТАПЫ!F9</f>
        <v>Илясов Роман</v>
      </c>
      <c r="F6" s="72" t="str">
        <f>ЭТАПЫ!G9</f>
        <v>Парма</v>
      </c>
      <c r="G6" s="52">
        <f>ЭТАПЫ!I9</f>
        <v>27</v>
      </c>
      <c r="H6" s="52" t="str">
        <f>ЭТАПЫ!K9</f>
        <v>0</v>
      </c>
      <c r="I6" s="52">
        <f>ЭТАПЫ!M9</f>
        <v>27</v>
      </c>
      <c r="J6" s="52" t="str">
        <f>ЭТАПЫ!O9</f>
        <v>0</v>
      </c>
      <c r="K6" s="52" t="str">
        <f>ЭТАПЫ!Q9</f>
        <v>0</v>
      </c>
      <c r="L6" s="52">
        <f>ЭТАПЫ!S9</f>
        <v>27</v>
      </c>
      <c r="M6" s="52">
        <f>ЭТАПЫ!U9</f>
        <v>27</v>
      </c>
      <c r="N6" s="52">
        <f>ЭТАПЫ!W9</f>
        <v>27</v>
      </c>
      <c r="O6" s="52" t="str">
        <f>ЭТАПЫ!Y9</f>
        <v>0</v>
      </c>
      <c r="P6" s="52">
        <f>ЭТАПЫ!AA9</f>
        <v>20</v>
      </c>
      <c r="Q6" s="52">
        <f>ЭТАПЫ!AC9</f>
        <v>27</v>
      </c>
      <c r="R6" s="52" t="str">
        <f>ЭТАПЫ!AE9</f>
        <v>0</v>
      </c>
      <c r="S6" s="52" t="str">
        <f>ЭТАПЫ!AG9</f>
        <v>0</v>
      </c>
      <c r="T6" s="52" t="str">
        <f>ЭТАПЫ!AI9</f>
        <v>0</v>
      </c>
      <c r="U6" s="55">
        <f t="shared" ref="U6:U37" si="0">COUNT(G6:T6)</f>
        <v>7</v>
      </c>
      <c r="V6" s="57">
        <f t="shared" ref="V6:V37" si="1">SUM(X6:AC6)</f>
        <v>162</v>
      </c>
      <c r="W6" s="58">
        <v>1</v>
      </c>
      <c r="X6" s="60">
        <f t="shared" ref="X6:X37" si="2">IFERROR(LARGE($G6:$T6,1),0)</f>
        <v>27</v>
      </c>
      <c r="Y6" s="60">
        <f t="shared" ref="Y6:Y37" si="3">IFERROR(LARGE($G6:$T6,2),0)</f>
        <v>27</v>
      </c>
      <c r="Z6" s="60">
        <f t="shared" ref="Z6:Z37" si="4">IFERROR(LARGE($G6:$T6,3),0)</f>
        <v>27</v>
      </c>
      <c r="AA6" s="60">
        <f t="shared" ref="AA6:AA37" si="5">IFERROR(LARGE($G6:$T6,4),0)</f>
        <v>27</v>
      </c>
      <c r="AB6" s="60">
        <f t="shared" ref="AB6:AB37" si="6">IFERROR(LARGE($G6:$T6,5),0)</f>
        <v>27</v>
      </c>
      <c r="AC6" s="60">
        <f t="shared" ref="AC6:AC37" si="7">IFERROR(LARGE($G6:$T6,6),0)</f>
        <v>27</v>
      </c>
    </row>
    <row r="7" spans="1:29" ht="13.5" customHeight="1" x14ac:dyDescent="0.2">
      <c r="A7" s="47" t="str">
        <f>ЭТАПЫ!A10</f>
        <v>М</v>
      </c>
      <c r="B7" s="67">
        <f>ЭТАПЫ!C7</f>
        <v>0</v>
      </c>
      <c r="C7" s="67">
        <f>ЭТАПЫ!D7</f>
        <v>30</v>
      </c>
      <c r="D7" s="67">
        <f>ЭТАПЫ!E7</f>
        <v>1986</v>
      </c>
      <c r="E7" s="72" t="str">
        <f>ЭТАПЫ!F7</f>
        <v>Чураков Иван</v>
      </c>
      <c r="F7" s="72" t="str">
        <f>ЭТАПЫ!G7</f>
        <v>Парма</v>
      </c>
      <c r="G7" s="52" t="str">
        <f>ЭТАПЫ!I7</f>
        <v>0</v>
      </c>
      <c r="H7" s="52" t="str">
        <f>ЭТАПЫ!K7</f>
        <v>0</v>
      </c>
      <c r="I7" s="52" t="str">
        <f>ЭТАПЫ!M7</f>
        <v>0</v>
      </c>
      <c r="J7" s="52">
        <f>ЭТАПЫ!O7</f>
        <v>25</v>
      </c>
      <c r="K7" s="52">
        <f>ЭТАПЫ!Q7</f>
        <v>25</v>
      </c>
      <c r="L7" s="52">
        <f>ЭТАПЫ!S7</f>
        <v>25</v>
      </c>
      <c r="M7" s="52">
        <f>ЭТАПЫ!U7</f>
        <v>25</v>
      </c>
      <c r="N7" s="52">
        <f>ЭТАПЫ!W7</f>
        <v>20</v>
      </c>
      <c r="O7" s="52">
        <f>ЭТАПЫ!Y7</f>
        <v>25</v>
      </c>
      <c r="P7" s="52">
        <f>ЭТАПЫ!AA7</f>
        <v>14</v>
      </c>
      <c r="Q7" s="52">
        <f>ЭТАПЫ!AC7</f>
        <v>19</v>
      </c>
      <c r="R7" s="52">
        <f>ЭТАПЫ!AE7</f>
        <v>25</v>
      </c>
      <c r="S7" s="52" t="str">
        <f>ЭТАПЫ!AG7</f>
        <v>0</v>
      </c>
      <c r="T7" s="52">
        <f>ЭТАПЫ!AI7</f>
        <v>19</v>
      </c>
      <c r="U7" s="55">
        <f t="shared" si="0"/>
        <v>10</v>
      </c>
      <c r="V7" s="57">
        <f t="shared" si="1"/>
        <v>150</v>
      </c>
      <c r="W7" s="58">
        <v>2</v>
      </c>
      <c r="X7" s="60">
        <f t="shared" si="2"/>
        <v>25</v>
      </c>
      <c r="Y7" s="60">
        <f t="shared" si="3"/>
        <v>25</v>
      </c>
      <c r="Z7" s="60">
        <f t="shared" si="4"/>
        <v>25</v>
      </c>
      <c r="AA7" s="60">
        <f t="shared" si="5"/>
        <v>25</v>
      </c>
      <c r="AB7" s="60">
        <f t="shared" si="6"/>
        <v>25</v>
      </c>
      <c r="AC7" s="60">
        <f t="shared" si="7"/>
        <v>25</v>
      </c>
    </row>
    <row r="8" spans="1:29" ht="13.5" customHeight="1" x14ac:dyDescent="0.2">
      <c r="A8" s="47" t="str">
        <f>ЭТАПЫ!A9</f>
        <v>М</v>
      </c>
      <c r="B8" s="67">
        <f>ЭТАПЫ!C6</f>
        <v>0</v>
      </c>
      <c r="C8" s="67">
        <f>ЭТАПЫ!D6</f>
        <v>34</v>
      </c>
      <c r="D8" s="67">
        <f>ЭТАПЫ!E6</f>
        <v>1982</v>
      </c>
      <c r="E8" s="72" t="str">
        <f>ЭТАПЫ!F6</f>
        <v>Рябиков Александр</v>
      </c>
      <c r="F8" s="72" t="str">
        <f>ЭТАПЫ!G6</f>
        <v>Парма</v>
      </c>
      <c r="G8" s="52">
        <f>ЭТАПЫ!I6</f>
        <v>16</v>
      </c>
      <c r="H8" s="52">
        <f>ЭТАПЫ!K6</f>
        <v>14</v>
      </c>
      <c r="I8" s="52">
        <f>ЭТАПЫ!M6</f>
        <v>15</v>
      </c>
      <c r="J8" s="52">
        <f>ЭТАПЫ!O6</f>
        <v>19</v>
      </c>
      <c r="K8" s="52">
        <f>ЭТАПЫ!Q6</f>
        <v>20</v>
      </c>
      <c r="L8" s="52">
        <f>ЭТАПЫ!S6</f>
        <v>22</v>
      </c>
      <c r="M8" s="52">
        <f>ЭТАПЫ!U6</f>
        <v>12</v>
      </c>
      <c r="N8" s="52">
        <f>ЭТАПЫ!W6</f>
        <v>15</v>
      </c>
      <c r="O8" s="52">
        <f>ЭТАПЫ!Y6</f>
        <v>25</v>
      </c>
      <c r="P8" s="52">
        <f>ЭТАПЫ!AA6</f>
        <v>22</v>
      </c>
      <c r="Q8" s="52">
        <f>ЭТАПЫ!AC6</f>
        <v>17</v>
      </c>
      <c r="R8" s="52">
        <f>ЭТАПЫ!AE6</f>
        <v>22</v>
      </c>
      <c r="S8" s="52">
        <f>ЭТАПЫ!AG6</f>
        <v>22</v>
      </c>
      <c r="T8" s="52">
        <f>ЭТАПЫ!AI6</f>
        <v>25</v>
      </c>
      <c r="U8" s="55">
        <f t="shared" si="0"/>
        <v>14</v>
      </c>
      <c r="V8" s="57">
        <f t="shared" si="1"/>
        <v>138</v>
      </c>
      <c r="W8" s="58">
        <v>3</v>
      </c>
      <c r="X8" s="60">
        <f t="shared" si="2"/>
        <v>25</v>
      </c>
      <c r="Y8" s="60">
        <f t="shared" si="3"/>
        <v>25</v>
      </c>
      <c r="Z8" s="60">
        <f t="shared" si="4"/>
        <v>22</v>
      </c>
      <c r="AA8" s="60">
        <f t="shared" si="5"/>
        <v>22</v>
      </c>
      <c r="AB8" s="60">
        <f t="shared" si="6"/>
        <v>22</v>
      </c>
      <c r="AC8" s="60">
        <f t="shared" si="7"/>
        <v>22</v>
      </c>
    </row>
    <row r="9" spans="1:29" ht="13.5" customHeight="1" x14ac:dyDescent="0.2">
      <c r="A9" s="47" t="str">
        <f>ЭТАПЫ!A12</f>
        <v>М</v>
      </c>
      <c r="B9" s="67">
        <f>ЭТАПЫ!C8</f>
        <v>0</v>
      </c>
      <c r="C9" s="67">
        <f>ЭТАПЫ!D8</f>
        <v>26</v>
      </c>
      <c r="D9" s="67">
        <f>ЭТАПЫ!E8</f>
        <v>1990</v>
      </c>
      <c r="E9" s="72" t="str">
        <f>ЭТАПЫ!F8</f>
        <v>Рудаков Константин</v>
      </c>
      <c r="F9" s="72" t="str">
        <f>ЭТАПЫ!G8</f>
        <v>ОК</v>
      </c>
      <c r="G9" s="52">
        <f>ЭТАПЫ!I8</f>
        <v>18</v>
      </c>
      <c r="H9" s="52">
        <f>ЭТАПЫ!K8</f>
        <v>18</v>
      </c>
      <c r="I9" s="52">
        <f>ЭТАПЫ!M8</f>
        <v>9</v>
      </c>
      <c r="J9" s="52">
        <f>ЭТАПЫ!O8</f>
        <v>25</v>
      </c>
      <c r="K9" s="52" t="str">
        <f>ЭТАПЫ!Q8</f>
        <v>0</v>
      </c>
      <c r="L9" s="52">
        <f>ЭТАПЫ!S8</f>
        <v>19</v>
      </c>
      <c r="M9" s="52">
        <f>ЭТАПЫ!U8</f>
        <v>22</v>
      </c>
      <c r="N9" s="52">
        <f>ЭТАПЫ!W8</f>
        <v>19</v>
      </c>
      <c r="O9" s="52" t="str">
        <f>ЭТАПЫ!Y8</f>
        <v>0</v>
      </c>
      <c r="P9" s="52">
        <f>ЭТАПЫ!AA8</f>
        <v>16</v>
      </c>
      <c r="Q9" s="52">
        <f>ЭТАПЫ!AC8</f>
        <v>20</v>
      </c>
      <c r="R9" s="52">
        <f>ЭТАПЫ!AE8</f>
        <v>25</v>
      </c>
      <c r="S9" s="52">
        <f>ЭТАПЫ!AG8</f>
        <v>16</v>
      </c>
      <c r="T9" s="52" t="str">
        <f>ЭТАПЫ!AI8</f>
        <v>0</v>
      </c>
      <c r="U9" s="55">
        <f t="shared" si="0"/>
        <v>11</v>
      </c>
      <c r="V9" s="57">
        <f t="shared" si="1"/>
        <v>130</v>
      </c>
      <c r="W9" s="58">
        <v>4</v>
      </c>
      <c r="X9" s="60">
        <f t="shared" si="2"/>
        <v>25</v>
      </c>
      <c r="Y9" s="60">
        <f t="shared" si="3"/>
        <v>25</v>
      </c>
      <c r="Z9" s="60">
        <f t="shared" si="4"/>
        <v>22</v>
      </c>
      <c r="AA9" s="60">
        <f t="shared" si="5"/>
        <v>20</v>
      </c>
      <c r="AB9" s="60">
        <f t="shared" si="6"/>
        <v>19</v>
      </c>
      <c r="AC9" s="60">
        <f t="shared" si="7"/>
        <v>19</v>
      </c>
    </row>
    <row r="10" spans="1:29" ht="13.5" customHeight="1" x14ac:dyDescent="0.2">
      <c r="A10" s="47" t="str">
        <f>ЭТАПЫ!A28</f>
        <v>М</v>
      </c>
      <c r="B10" s="67">
        <f>ЭТАПЫ!C14</f>
        <v>0</v>
      </c>
      <c r="C10" s="67">
        <f>ЭТАПЫ!D14</f>
        <v>28</v>
      </c>
      <c r="D10" s="67">
        <f>ЭТАПЫ!E14</f>
        <v>1988</v>
      </c>
      <c r="E10" s="72" t="str">
        <f>ЭТАПЫ!F14</f>
        <v>Шевелев Дмитрий</v>
      </c>
      <c r="F10" s="72" t="str">
        <f>ЭТАПЫ!G14</f>
        <v>Корткерос</v>
      </c>
      <c r="G10" s="52">
        <f>ЭТАПЫ!I14</f>
        <v>22</v>
      </c>
      <c r="H10" s="52">
        <f>ЭТАПЫ!K14</f>
        <v>25</v>
      </c>
      <c r="I10" s="52" t="str">
        <f>ЭТАПЫ!M14</f>
        <v>0</v>
      </c>
      <c r="J10" s="52">
        <f>ЭТАПЫ!O14</f>
        <v>22</v>
      </c>
      <c r="K10" s="52" t="str">
        <f>ЭТАПЫ!Q14</f>
        <v>0</v>
      </c>
      <c r="L10" s="52" t="str">
        <f>ЭТАПЫ!S14</f>
        <v>0</v>
      </c>
      <c r="M10" s="52" t="str">
        <f>ЭТАПЫ!U14</f>
        <v>0</v>
      </c>
      <c r="N10" s="52">
        <f>ЭТАПЫ!W14</f>
        <v>16</v>
      </c>
      <c r="O10" s="52" t="str">
        <f>ЭТАПЫ!Y14</f>
        <v>0</v>
      </c>
      <c r="P10" s="52">
        <f>ЭТАПЫ!AA14</f>
        <v>19</v>
      </c>
      <c r="Q10" s="52">
        <f>ЭТАПЫ!AC14</f>
        <v>9</v>
      </c>
      <c r="R10" s="52" t="str">
        <f>ЭТАПЫ!AE14</f>
        <v>0</v>
      </c>
      <c r="S10" s="52" t="str">
        <f>ЭТАПЫ!AG14</f>
        <v>0</v>
      </c>
      <c r="T10" s="52">
        <f>ЭТАПЫ!AI14</f>
        <v>25</v>
      </c>
      <c r="U10" s="55">
        <f t="shared" si="0"/>
        <v>7</v>
      </c>
      <c r="V10" s="57">
        <f t="shared" si="1"/>
        <v>129</v>
      </c>
      <c r="W10" s="58">
        <v>5</v>
      </c>
      <c r="X10" s="60">
        <f t="shared" si="2"/>
        <v>25</v>
      </c>
      <c r="Y10" s="60">
        <f t="shared" si="3"/>
        <v>25</v>
      </c>
      <c r="Z10" s="60">
        <f t="shared" si="4"/>
        <v>22</v>
      </c>
      <c r="AA10" s="60">
        <f t="shared" si="5"/>
        <v>22</v>
      </c>
      <c r="AB10" s="60">
        <f t="shared" si="6"/>
        <v>19</v>
      </c>
      <c r="AC10" s="60">
        <f t="shared" si="7"/>
        <v>16</v>
      </c>
    </row>
    <row r="11" spans="1:29" ht="13.5" customHeight="1" x14ac:dyDescent="0.2">
      <c r="A11" s="47" t="str">
        <f>ЭТАПЫ!A51</f>
        <v>М</v>
      </c>
      <c r="B11" s="67">
        <f>ЭТАПЫ!C11</f>
        <v>0</v>
      </c>
      <c r="C11" s="67">
        <f>ЭТАПЫ!D11</f>
        <v>32</v>
      </c>
      <c r="D11" s="67">
        <f>ЭТАПЫ!E11</f>
        <v>1984</v>
      </c>
      <c r="E11" s="72" t="str">
        <f>ЭТАПЫ!F11</f>
        <v>Петров Артем</v>
      </c>
      <c r="F11" s="72" t="str">
        <f>ЭТАПЫ!G11</f>
        <v>ЭкипЦентр</v>
      </c>
      <c r="G11" s="52" t="str">
        <f>ЭТАПЫ!I11</f>
        <v>0</v>
      </c>
      <c r="H11" s="52">
        <f>ЭТАПЫ!K11</f>
        <v>22</v>
      </c>
      <c r="I11" s="52">
        <f>ЭТАПЫ!M11</f>
        <v>7</v>
      </c>
      <c r="J11" s="52">
        <f>ЭТАПЫ!O11</f>
        <v>20</v>
      </c>
      <c r="K11" s="52" t="str">
        <f>ЭТАПЫ!Q11</f>
        <v>0</v>
      </c>
      <c r="L11" s="52" t="str">
        <f>ЭТАПЫ!S11</f>
        <v>0</v>
      </c>
      <c r="M11" s="52">
        <f>ЭТАПЫ!U11</f>
        <v>18</v>
      </c>
      <c r="N11" s="52">
        <f>ЭТАПЫ!W11</f>
        <v>22</v>
      </c>
      <c r="O11" s="52">
        <f>ЭТАПЫ!Y11</f>
        <v>15</v>
      </c>
      <c r="P11" s="52">
        <f>ЭТАПЫ!AA11</f>
        <v>17</v>
      </c>
      <c r="Q11" s="52">
        <f>ЭТАПЫ!AC11</f>
        <v>25</v>
      </c>
      <c r="R11" s="52" t="str">
        <f>ЭТАПЫ!AE11</f>
        <v>0</v>
      </c>
      <c r="S11" s="52" t="str">
        <f>ЭТАПЫ!AG11</f>
        <v>0</v>
      </c>
      <c r="T11" s="52">
        <f>ЭТАПЫ!AI11</f>
        <v>22</v>
      </c>
      <c r="U11" s="55">
        <f t="shared" si="0"/>
        <v>9</v>
      </c>
      <c r="V11" s="57">
        <f t="shared" si="1"/>
        <v>129</v>
      </c>
      <c r="W11" s="58">
        <v>6</v>
      </c>
      <c r="X11" s="60">
        <f t="shared" si="2"/>
        <v>25</v>
      </c>
      <c r="Y11" s="60">
        <f t="shared" si="3"/>
        <v>22</v>
      </c>
      <c r="Z11" s="60">
        <f t="shared" si="4"/>
        <v>22</v>
      </c>
      <c r="AA11" s="60">
        <f t="shared" si="5"/>
        <v>22</v>
      </c>
      <c r="AB11" s="60">
        <f t="shared" si="6"/>
        <v>20</v>
      </c>
      <c r="AC11" s="60">
        <f t="shared" si="7"/>
        <v>18</v>
      </c>
    </row>
    <row r="12" spans="1:29" ht="13.5" customHeight="1" x14ac:dyDescent="0.2">
      <c r="A12" s="47" t="str">
        <f>ЭТАПЫ!A8</f>
        <v>М</v>
      </c>
      <c r="B12" s="67">
        <f>ЭТАПЫ!C13</f>
        <v>0</v>
      </c>
      <c r="C12" s="67">
        <f>ЭТАПЫ!D13</f>
        <v>27</v>
      </c>
      <c r="D12" s="67">
        <f>ЭТАПЫ!E13</f>
        <v>1989</v>
      </c>
      <c r="E12" s="72" t="str">
        <f>ЭТАПЫ!F13</f>
        <v>Порфирьев Александр</v>
      </c>
      <c r="F12" s="72" t="str">
        <f>ЭТАПЫ!G13</f>
        <v>Азимут</v>
      </c>
      <c r="G12" s="52">
        <f>ЭТАПЫ!I13</f>
        <v>8</v>
      </c>
      <c r="H12" s="52" t="str">
        <f>ЭТАПЫ!K13</f>
        <v>0</v>
      </c>
      <c r="I12" s="52">
        <f>ЭТАПЫ!M13</f>
        <v>16</v>
      </c>
      <c r="J12" s="52">
        <f>ЭТАПЫ!O13</f>
        <v>8</v>
      </c>
      <c r="K12" s="52">
        <f>ЭТАПЫ!Q13</f>
        <v>25</v>
      </c>
      <c r="L12" s="52">
        <f>ЭТАПЫ!S13</f>
        <v>17</v>
      </c>
      <c r="M12" s="52">
        <f>ЭТАПЫ!U13</f>
        <v>17</v>
      </c>
      <c r="N12" s="52">
        <f>ЭТАПЫ!W13</f>
        <v>11</v>
      </c>
      <c r="O12" s="52">
        <f>ЭТАПЫ!Y13</f>
        <v>25</v>
      </c>
      <c r="P12" s="52" t="str">
        <f>ЭТАПЫ!AA13</f>
        <v>0</v>
      </c>
      <c r="Q12" s="52" t="str">
        <f>ЭТАПЫ!AC13</f>
        <v>0</v>
      </c>
      <c r="R12" s="52" t="str">
        <f>ЭТАПЫ!AE13</f>
        <v>0</v>
      </c>
      <c r="S12" s="52">
        <f>ЭТАПЫ!AG13</f>
        <v>25</v>
      </c>
      <c r="T12" s="52" t="str">
        <f>ЭТАПЫ!AI13</f>
        <v>0</v>
      </c>
      <c r="U12" s="55">
        <f t="shared" si="0"/>
        <v>9</v>
      </c>
      <c r="V12" s="57">
        <f t="shared" si="1"/>
        <v>125</v>
      </c>
      <c r="W12" s="58">
        <v>7</v>
      </c>
      <c r="X12" s="60">
        <f t="shared" si="2"/>
        <v>25</v>
      </c>
      <c r="Y12" s="60">
        <f t="shared" si="3"/>
        <v>25</v>
      </c>
      <c r="Z12" s="60">
        <f t="shared" si="4"/>
        <v>25</v>
      </c>
      <c r="AA12" s="60">
        <f t="shared" si="5"/>
        <v>17</v>
      </c>
      <c r="AB12" s="60">
        <f t="shared" si="6"/>
        <v>17</v>
      </c>
      <c r="AC12" s="60">
        <f t="shared" si="7"/>
        <v>16</v>
      </c>
    </row>
    <row r="13" spans="1:29" ht="13.5" customHeight="1" x14ac:dyDescent="0.2">
      <c r="A13" s="47" t="str">
        <f>ЭТАПЫ!A64</f>
        <v>М</v>
      </c>
      <c r="B13" s="67">
        <f>ЭТАПЫ!C12</f>
        <v>4</v>
      </c>
      <c r="C13" s="67">
        <f>ЭТАПЫ!D12</f>
        <v>61</v>
      </c>
      <c r="D13" s="67">
        <f>ЭТАПЫ!E12</f>
        <v>1955</v>
      </c>
      <c r="E13" s="72" t="str">
        <f>ЭТАПЫ!F12</f>
        <v>Князев Александр</v>
      </c>
      <c r="F13" s="72" t="str">
        <f>ЭТАПЫ!G12</f>
        <v>НОРД</v>
      </c>
      <c r="G13" s="52">
        <f>ЭТАПЫ!I12</f>
        <v>10</v>
      </c>
      <c r="H13" s="52">
        <f>ЭТАПЫ!K12</f>
        <v>12</v>
      </c>
      <c r="I13" s="52" t="str">
        <f>ЭТАПЫ!M12</f>
        <v>0</v>
      </c>
      <c r="J13" s="52">
        <f>ЭТАПЫ!O12</f>
        <v>16</v>
      </c>
      <c r="K13" s="52">
        <f>ЭТАПЫ!Q12</f>
        <v>22</v>
      </c>
      <c r="L13" s="52">
        <f>ЭТАПЫ!S12</f>
        <v>19</v>
      </c>
      <c r="M13" s="52" t="str">
        <f>ЭТАПЫ!U12</f>
        <v>0</v>
      </c>
      <c r="N13" s="52" t="str">
        <f>ЭТАПЫ!W12</f>
        <v>0</v>
      </c>
      <c r="O13" s="52">
        <f>ЭТАПЫ!Y12</f>
        <v>22</v>
      </c>
      <c r="P13" s="52" t="str">
        <f>ЭТАПЫ!AA12</f>
        <v>0</v>
      </c>
      <c r="Q13" s="52" t="str">
        <f>ЭТАПЫ!AC12</f>
        <v>0</v>
      </c>
      <c r="R13" s="52">
        <f>ЭТАПЫ!AE12</f>
        <v>23</v>
      </c>
      <c r="S13" s="52">
        <f>ЭТАПЫ!AG12</f>
        <v>21</v>
      </c>
      <c r="T13" s="52">
        <f>ЭТАПЫ!AI12</f>
        <v>17</v>
      </c>
      <c r="U13" s="55">
        <f t="shared" si="0"/>
        <v>9</v>
      </c>
      <c r="V13" s="57">
        <f t="shared" si="1"/>
        <v>124</v>
      </c>
      <c r="W13" s="58">
        <v>8</v>
      </c>
      <c r="X13" s="60">
        <f t="shared" si="2"/>
        <v>23</v>
      </c>
      <c r="Y13" s="60">
        <f t="shared" si="3"/>
        <v>22</v>
      </c>
      <c r="Z13" s="60">
        <f t="shared" si="4"/>
        <v>22</v>
      </c>
      <c r="AA13" s="60">
        <f t="shared" si="5"/>
        <v>21</v>
      </c>
      <c r="AB13" s="60">
        <f t="shared" si="6"/>
        <v>19</v>
      </c>
      <c r="AC13" s="60">
        <f t="shared" si="7"/>
        <v>17</v>
      </c>
    </row>
    <row r="14" spans="1:29" ht="13.5" customHeight="1" x14ac:dyDescent="0.2">
      <c r="A14" s="47" t="str">
        <f>ЭТАПЫ!A58</f>
        <v>М</v>
      </c>
      <c r="B14" s="67">
        <f>ЭТАПЫ!C16</f>
        <v>4</v>
      </c>
      <c r="C14" s="67">
        <f>ЭТАПЫ!D16</f>
        <v>45</v>
      </c>
      <c r="D14" s="67">
        <f>ЭТАПЫ!E16</f>
        <v>1971</v>
      </c>
      <c r="E14" s="72" t="str">
        <f>ЭТАПЫ!F16</f>
        <v>Илясов Сергей</v>
      </c>
      <c r="F14" s="72" t="str">
        <f>ЭТАПЫ!G16</f>
        <v>Спартак</v>
      </c>
      <c r="G14" s="52" t="str">
        <f>ЭТАПЫ!I16</f>
        <v>0</v>
      </c>
      <c r="H14" s="52" t="str">
        <f>ЭТАПЫ!K16</f>
        <v>0</v>
      </c>
      <c r="I14" s="52" t="str">
        <f>ЭТАПЫ!M16</f>
        <v>0</v>
      </c>
      <c r="J14" s="52" t="str">
        <f>ЭТАПЫ!O16</f>
        <v>0</v>
      </c>
      <c r="K14" s="52" t="str">
        <f>ЭТАПЫ!Q16</f>
        <v>0</v>
      </c>
      <c r="L14" s="52" t="str">
        <f>ЭТАПЫ!S16</f>
        <v>0</v>
      </c>
      <c r="M14" s="52" t="str">
        <f>ЭТАПЫ!U16</f>
        <v>0</v>
      </c>
      <c r="N14" s="52">
        <f>ЭТАПЫ!W16</f>
        <v>18</v>
      </c>
      <c r="O14" s="52" t="str">
        <f>ЭТАПЫ!Y16</f>
        <v>0</v>
      </c>
      <c r="P14" s="52">
        <f>ЭТАПЫ!AA16</f>
        <v>29</v>
      </c>
      <c r="Q14" s="52">
        <f>ЭТАПЫ!AC16</f>
        <v>26</v>
      </c>
      <c r="R14" s="52" t="str">
        <f>ЭТАПЫ!AE16</f>
        <v>0</v>
      </c>
      <c r="S14" s="52">
        <f>ЭТАПЫ!AG16</f>
        <v>24</v>
      </c>
      <c r="T14" s="52">
        <f>ЭТАПЫ!AI16</f>
        <v>24</v>
      </c>
      <c r="U14" s="55">
        <f t="shared" si="0"/>
        <v>5</v>
      </c>
      <c r="V14" s="57">
        <f t="shared" si="1"/>
        <v>121</v>
      </c>
      <c r="W14" s="58">
        <v>9</v>
      </c>
      <c r="X14" s="60">
        <f t="shared" si="2"/>
        <v>29</v>
      </c>
      <c r="Y14" s="60">
        <f t="shared" si="3"/>
        <v>26</v>
      </c>
      <c r="Z14" s="60">
        <f t="shared" si="4"/>
        <v>24</v>
      </c>
      <c r="AA14" s="60">
        <f t="shared" si="5"/>
        <v>24</v>
      </c>
      <c r="AB14" s="60">
        <f t="shared" si="6"/>
        <v>18</v>
      </c>
      <c r="AC14" s="60">
        <f t="shared" si="7"/>
        <v>0</v>
      </c>
    </row>
    <row r="15" spans="1:29" ht="13.5" customHeight="1" x14ac:dyDescent="0.2">
      <c r="A15" s="47" t="str">
        <f>ЭТАПЫ!A14</f>
        <v>М</v>
      </c>
      <c r="B15" s="67">
        <f>ЭТАПЫ!C10</f>
        <v>3</v>
      </c>
      <c r="C15" s="67">
        <f>ЭТАПЫ!D10</f>
        <v>43</v>
      </c>
      <c r="D15" s="67">
        <f>ЭТАПЫ!E10</f>
        <v>1973</v>
      </c>
      <c r="E15" s="72" t="str">
        <f>ЭТАПЫ!F10</f>
        <v>Темнов Анатолий</v>
      </c>
      <c r="F15" s="72" t="str">
        <f>ЭТАПЫ!G10</f>
        <v>Сыктывкар</v>
      </c>
      <c r="G15" s="52">
        <f>ЭТАПЫ!I10</f>
        <v>18</v>
      </c>
      <c r="H15" s="52">
        <f>ЭТАПЫ!K10</f>
        <v>9</v>
      </c>
      <c r="I15" s="52">
        <f>ЭТАПЫ!M10</f>
        <v>9</v>
      </c>
      <c r="J15" s="52">
        <f>ЭТАПЫ!O10</f>
        <v>18</v>
      </c>
      <c r="K15" s="52" t="str">
        <f>ЭТАПЫ!Q10</f>
        <v>0</v>
      </c>
      <c r="L15" s="52" t="str">
        <f>ЭТАПЫ!S10</f>
        <v>0</v>
      </c>
      <c r="M15" s="52">
        <f>ЭТАПЫ!U10</f>
        <v>19</v>
      </c>
      <c r="N15" s="52">
        <f>ЭТАПЫ!W10</f>
        <v>12</v>
      </c>
      <c r="O15" s="52">
        <f>ЭТАПЫ!Y10</f>
        <v>22</v>
      </c>
      <c r="P15" s="52">
        <f>ЭТАПЫ!AA10</f>
        <v>9</v>
      </c>
      <c r="Q15" s="52">
        <f>ЭТАПЫ!AC10</f>
        <v>17</v>
      </c>
      <c r="R15" s="52" t="str">
        <f>ЭТАПЫ!AE10</f>
        <v>0</v>
      </c>
      <c r="S15" s="52">
        <f>ЭТАПЫ!AG10</f>
        <v>22</v>
      </c>
      <c r="T15" s="52">
        <f>ЭТАПЫ!AI10</f>
        <v>18</v>
      </c>
      <c r="U15" s="55">
        <f t="shared" si="0"/>
        <v>11</v>
      </c>
      <c r="V15" s="57">
        <f t="shared" si="1"/>
        <v>117</v>
      </c>
      <c r="W15" s="58">
        <v>10</v>
      </c>
      <c r="X15" s="60">
        <f t="shared" si="2"/>
        <v>22</v>
      </c>
      <c r="Y15" s="60">
        <f t="shared" si="3"/>
        <v>22</v>
      </c>
      <c r="Z15" s="60">
        <f t="shared" si="4"/>
        <v>19</v>
      </c>
      <c r="AA15" s="60">
        <f t="shared" si="5"/>
        <v>18</v>
      </c>
      <c r="AB15" s="60">
        <f t="shared" si="6"/>
        <v>18</v>
      </c>
      <c r="AC15" s="60">
        <f t="shared" si="7"/>
        <v>18</v>
      </c>
    </row>
    <row r="16" spans="1:29" ht="13.5" customHeight="1" x14ac:dyDescent="0.2">
      <c r="A16" s="47" t="str">
        <f>ЭТАПЫ!A18</f>
        <v>М</v>
      </c>
      <c r="B16" s="67">
        <f>ЭТАПЫ!C17</f>
        <v>2</v>
      </c>
      <c r="C16" s="67">
        <f>ЭТАПЫ!D17</f>
        <v>37</v>
      </c>
      <c r="D16" s="67">
        <f>ЭТАПЫ!E17</f>
        <v>1979</v>
      </c>
      <c r="E16" s="72" t="str">
        <f>ЭТАПЫ!F17</f>
        <v>Королёв Григорий</v>
      </c>
      <c r="F16" s="72" t="str">
        <f>ЭТАПЫ!G17</f>
        <v>Сыктывкар</v>
      </c>
      <c r="G16" s="52" t="str">
        <f>ЭТАПЫ!I17</f>
        <v>0</v>
      </c>
      <c r="H16" s="52" t="str">
        <f>ЭТАПЫ!K17</f>
        <v>0</v>
      </c>
      <c r="I16" s="52">
        <f>ЭТАПЫ!M17</f>
        <v>16</v>
      </c>
      <c r="J16" s="52">
        <f>ЭТАПЫ!O17</f>
        <v>20</v>
      </c>
      <c r="K16" s="52" t="str">
        <f>ЭТАПЫ!Q17</f>
        <v>0</v>
      </c>
      <c r="L16" s="52">
        <f>ЭТАПЫ!S17</f>
        <v>20</v>
      </c>
      <c r="M16" s="52">
        <f>ЭТАПЫ!U17</f>
        <v>17</v>
      </c>
      <c r="N16" s="52" t="str">
        <f>ЭТАПЫ!W17</f>
        <v>0</v>
      </c>
      <c r="O16" s="52">
        <f>ЭТАПЫ!Y17</f>
        <v>13</v>
      </c>
      <c r="P16" s="52" t="str">
        <f>ЭТАПЫ!AA17</f>
        <v>0</v>
      </c>
      <c r="Q16" s="52">
        <f>ЭТАПЫ!AC17</f>
        <v>18</v>
      </c>
      <c r="R16" s="52" t="str">
        <f>ЭТАПЫ!AE17</f>
        <v>0</v>
      </c>
      <c r="S16" s="52" t="str">
        <f>ЭТАПЫ!AG17</f>
        <v>0</v>
      </c>
      <c r="T16" s="52" t="str">
        <f>ЭТАПЫ!AI17</f>
        <v>0</v>
      </c>
      <c r="U16" s="55">
        <f t="shared" si="0"/>
        <v>6</v>
      </c>
      <c r="V16" s="57">
        <f t="shared" si="1"/>
        <v>104</v>
      </c>
      <c r="W16" s="58">
        <v>11</v>
      </c>
      <c r="X16" s="60">
        <f t="shared" si="2"/>
        <v>20</v>
      </c>
      <c r="Y16" s="60">
        <f t="shared" si="3"/>
        <v>20</v>
      </c>
      <c r="Z16" s="60">
        <f t="shared" si="4"/>
        <v>18</v>
      </c>
      <c r="AA16" s="60">
        <f t="shared" si="5"/>
        <v>17</v>
      </c>
      <c r="AB16" s="60">
        <f t="shared" si="6"/>
        <v>16</v>
      </c>
      <c r="AC16" s="60">
        <f t="shared" si="7"/>
        <v>13</v>
      </c>
    </row>
    <row r="17" spans="1:29" ht="13.5" customHeight="1" x14ac:dyDescent="0.2">
      <c r="A17" s="47" t="str">
        <f>ЭТАПЫ!A67</f>
        <v>М</v>
      </c>
      <c r="B17" s="67">
        <f>ЭТАПЫ!C15</f>
        <v>4</v>
      </c>
      <c r="C17" s="67">
        <f>ЭТАПЫ!D15</f>
        <v>68</v>
      </c>
      <c r="D17" s="67">
        <f>ЭТАПЫ!E15</f>
        <v>1948</v>
      </c>
      <c r="E17" s="72" t="str">
        <f>ЭТАПЫ!F15</f>
        <v>Шарапов Сергей</v>
      </c>
      <c r="F17" s="72">
        <f>ЭТАПЫ!G15</f>
        <v>0</v>
      </c>
      <c r="G17" s="52">
        <f>ЭТАПЫ!I15</f>
        <v>13</v>
      </c>
      <c r="H17" s="52">
        <f>ЭТАПЫ!K15</f>
        <v>7</v>
      </c>
      <c r="I17" s="52" t="str">
        <f>ЭТАПЫ!M15</f>
        <v>0</v>
      </c>
      <c r="J17" s="52">
        <f>ЭТАПЫ!O15</f>
        <v>11</v>
      </c>
      <c r="K17" s="52" t="str">
        <f>ЭТАПЫ!Q15</f>
        <v>0</v>
      </c>
      <c r="L17" s="52">
        <f>ЭТАПЫ!S15</f>
        <v>14</v>
      </c>
      <c r="M17" s="52">
        <f>ЭТАПЫ!U15</f>
        <v>5</v>
      </c>
      <c r="N17" s="52">
        <f>ЭТАПЫ!W15</f>
        <v>11</v>
      </c>
      <c r="O17" s="52">
        <f>ЭТАПЫ!Y15</f>
        <v>14</v>
      </c>
      <c r="P17" s="52">
        <f>ЭТАПЫ!AA15</f>
        <v>11</v>
      </c>
      <c r="Q17" s="52">
        <f>ЭТАПЫ!AC15</f>
        <v>15</v>
      </c>
      <c r="R17" s="52">
        <f>ЭТАПЫ!AE15</f>
        <v>21</v>
      </c>
      <c r="S17" s="52" t="str">
        <f>ЭТАПЫ!AG15</f>
        <v>0</v>
      </c>
      <c r="T17" s="52" t="str">
        <f>ЭТАПЫ!AI15</f>
        <v>0</v>
      </c>
      <c r="U17" s="55">
        <f t="shared" si="0"/>
        <v>10</v>
      </c>
      <c r="V17" s="57">
        <f t="shared" si="1"/>
        <v>88</v>
      </c>
      <c r="W17" s="58">
        <v>12</v>
      </c>
      <c r="X17" s="60">
        <f t="shared" si="2"/>
        <v>21</v>
      </c>
      <c r="Y17" s="60">
        <f t="shared" si="3"/>
        <v>15</v>
      </c>
      <c r="Z17" s="60">
        <f t="shared" si="4"/>
        <v>14</v>
      </c>
      <c r="AA17" s="60">
        <f t="shared" si="5"/>
        <v>14</v>
      </c>
      <c r="AB17" s="60">
        <f t="shared" si="6"/>
        <v>13</v>
      </c>
      <c r="AC17" s="60">
        <f t="shared" si="7"/>
        <v>11</v>
      </c>
    </row>
    <row r="18" spans="1:29" ht="13.5" customHeight="1" x14ac:dyDescent="0.2">
      <c r="A18" s="47" t="str">
        <f>ЭТАПЫ!A25</f>
        <v>М</v>
      </c>
      <c r="B18" s="67">
        <f>ЭТАПЫ!C18</f>
        <v>0</v>
      </c>
      <c r="C18" s="67">
        <f>ЭТАПЫ!D18</f>
        <v>28</v>
      </c>
      <c r="D18" s="67">
        <f>ЭТАПЫ!E18</f>
        <v>1988</v>
      </c>
      <c r="E18" s="72" t="str">
        <f>ЭТАПЫ!F18</f>
        <v>Васильев Вадим</v>
      </c>
      <c r="F18" s="72" t="str">
        <f>ЭТАПЫ!G18</f>
        <v>Сыктывкар</v>
      </c>
      <c r="G18" s="52" t="str">
        <f>ЭТАПЫ!I18</f>
        <v>0</v>
      </c>
      <c r="H18" s="52">
        <f>ЭТАПЫ!K18</f>
        <v>9</v>
      </c>
      <c r="I18" s="52">
        <f>ЭТАПЫ!M18</f>
        <v>10</v>
      </c>
      <c r="J18" s="52">
        <f>ЭТАПЫ!O18</f>
        <v>10</v>
      </c>
      <c r="K18" s="52" t="str">
        <f>ЭТАПЫ!Q18</f>
        <v>0</v>
      </c>
      <c r="L18" s="52" t="str">
        <f>ЭТАПЫ!S18</f>
        <v>0</v>
      </c>
      <c r="M18" s="52">
        <f>ЭТАПЫ!U18</f>
        <v>9</v>
      </c>
      <c r="N18" s="52" t="str">
        <f>ЭТАПЫ!W18</f>
        <v>0</v>
      </c>
      <c r="O18" s="52">
        <f>ЭТАПЫ!Y18</f>
        <v>9</v>
      </c>
      <c r="P18" s="52" t="str">
        <f>ЭТАПЫ!AA18</f>
        <v>0</v>
      </c>
      <c r="Q18" s="52">
        <f>ЭТАПЫ!AC18</f>
        <v>15</v>
      </c>
      <c r="R18" s="52" t="str">
        <f>ЭТАПЫ!AE18</f>
        <v>0</v>
      </c>
      <c r="S18" s="52">
        <f>ЭТАПЫ!AG18</f>
        <v>25</v>
      </c>
      <c r="T18" s="52">
        <f>ЭТАПЫ!AI18</f>
        <v>14</v>
      </c>
      <c r="U18" s="55">
        <f t="shared" si="0"/>
        <v>8</v>
      </c>
      <c r="V18" s="57">
        <f t="shared" si="1"/>
        <v>83</v>
      </c>
      <c r="W18" s="58">
        <v>13</v>
      </c>
      <c r="X18" s="60">
        <f t="shared" si="2"/>
        <v>25</v>
      </c>
      <c r="Y18" s="60">
        <f t="shared" si="3"/>
        <v>15</v>
      </c>
      <c r="Z18" s="60">
        <f t="shared" si="4"/>
        <v>14</v>
      </c>
      <c r="AA18" s="60">
        <f t="shared" si="5"/>
        <v>10</v>
      </c>
      <c r="AB18" s="60">
        <f t="shared" si="6"/>
        <v>10</v>
      </c>
      <c r="AC18" s="60">
        <f t="shared" si="7"/>
        <v>9</v>
      </c>
    </row>
    <row r="19" spans="1:29" ht="13.5" customHeight="1" x14ac:dyDescent="0.2">
      <c r="A19" s="47" t="str">
        <f>ЭТАПЫ!A48</f>
        <v>М</v>
      </c>
      <c r="B19" s="67">
        <f>ЭТАПЫ!C19</f>
        <v>0</v>
      </c>
      <c r="C19" s="67">
        <f>ЭТАПЫ!D19</f>
        <v>33</v>
      </c>
      <c r="D19" s="67">
        <f>ЭТАПЫ!E19</f>
        <v>1983</v>
      </c>
      <c r="E19" s="72" t="str">
        <f>ЭТАПЫ!F19</f>
        <v>Попов Александр</v>
      </c>
      <c r="F19" s="72" t="str">
        <f>ЭТАПЫ!G19</f>
        <v>Сыктывдин</v>
      </c>
      <c r="G19" s="52">
        <f>ЭТАПЫ!I19</f>
        <v>14</v>
      </c>
      <c r="H19" s="52">
        <f>ЭТАПЫ!K19</f>
        <v>20</v>
      </c>
      <c r="I19" s="52" t="str">
        <f>ЭТАПЫ!M19</f>
        <v>0</v>
      </c>
      <c r="J19" s="52" t="str">
        <f>ЭТАПЫ!O19</f>
        <v>0</v>
      </c>
      <c r="K19" s="52" t="str">
        <f>ЭТАПЫ!Q19</f>
        <v>0</v>
      </c>
      <c r="L19" s="52" t="str">
        <f>ЭТАПЫ!S19</f>
        <v>0</v>
      </c>
      <c r="M19" s="52">
        <f>ЭТАПЫ!U19</f>
        <v>19</v>
      </c>
      <c r="N19" s="52">
        <f>ЭТАПЫ!W19</f>
        <v>25</v>
      </c>
      <c r="O19" s="52" t="str">
        <f>ЭТАПЫ!Y19</f>
        <v>0</v>
      </c>
      <c r="P19" s="52" t="str">
        <f>ЭТАПЫ!AA19</f>
        <v>0</v>
      </c>
      <c r="Q19" s="52" t="str">
        <f>ЭТАПЫ!AC19</f>
        <v>0</v>
      </c>
      <c r="R19" s="52" t="str">
        <f>ЭТАПЫ!AE19</f>
        <v>0</v>
      </c>
      <c r="S19" s="52" t="str">
        <f>ЭТАПЫ!AG19</f>
        <v>0</v>
      </c>
      <c r="T19" s="52" t="str">
        <f>ЭТАПЫ!AI19</f>
        <v>0</v>
      </c>
      <c r="U19" s="55">
        <f t="shared" si="0"/>
        <v>4</v>
      </c>
      <c r="V19" s="57">
        <f t="shared" si="1"/>
        <v>78</v>
      </c>
      <c r="W19" s="58">
        <v>14</v>
      </c>
      <c r="X19" s="60">
        <f t="shared" si="2"/>
        <v>25</v>
      </c>
      <c r="Y19" s="60">
        <f t="shared" si="3"/>
        <v>20</v>
      </c>
      <c r="Z19" s="60">
        <f t="shared" si="4"/>
        <v>19</v>
      </c>
      <c r="AA19" s="60">
        <f t="shared" si="5"/>
        <v>14</v>
      </c>
      <c r="AB19" s="60">
        <f t="shared" si="6"/>
        <v>0</v>
      </c>
      <c r="AC19" s="60">
        <f t="shared" si="7"/>
        <v>0</v>
      </c>
    </row>
    <row r="20" spans="1:29" ht="13.5" customHeight="1" x14ac:dyDescent="0.2">
      <c r="A20" s="47" t="str">
        <f>ЭТАПЫ!A11</f>
        <v>М</v>
      </c>
      <c r="B20" s="67">
        <f>ЭТАПЫ!C21</f>
        <v>0</v>
      </c>
      <c r="C20" s="67">
        <f>ЭТАПЫ!D21</f>
        <v>27</v>
      </c>
      <c r="D20" s="67">
        <f>ЭТАПЫ!E21</f>
        <v>1989</v>
      </c>
      <c r="E20" s="72" t="str">
        <f>ЭТАПЫ!F21</f>
        <v>Кетов Артем</v>
      </c>
      <c r="F20" s="72">
        <f>ЭТАПЫ!G21</f>
        <v>0</v>
      </c>
      <c r="G20" s="52">
        <f>ЭТАПЫ!I21</f>
        <v>7</v>
      </c>
      <c r="H20" s="52">
        <f>ЭТАПЫ!K21</f>
        <v>4</v>
      </c>
      <c r="I20" s="52">
        <f>ЭТАПЫ!M21</f>
        <v>18</v>
      </c>
      <c r="J20" s="52">
        <f>ЭТАПЫ!O21</f>
        <v>11</v>
      </c>
      <c r="K20" s="52" t="str">
        <f>ЭТАПЫ!Q21</f>
        <v>0</v>
      </c>
      <c r="L20" s="52">
        <f>ЭТАПЫ!S21</f>
        <v>14</v>
      </c>
      <c r="M20" s="52" t="str">
        <f>ЭТАПЫ!U21</f>
        <v>0</v>
      </c>
      <c r="N20" s="52" t="str">
        <f>ЭТАПЫ!W21</f>
        <v>0</v>
      </c>
      <c r="O20" s="52">
        <f>ЭТАПЫ!Y21</f>
        <v>22</v>
      </c>
      <c r="P20" s="52" t="str">
        <f>ЭТАПЫ!AA21</f>
        <v>0</v>
      </c>
      <c r="Q20" s="52" t="str">
        <f>ЭТАПЫ!AC21</f>
        <v>0</v>
      </c>
      <c r="R20" s="52" t="str">
        <f>ЭТАПЫ!AE21</f>
        <v>0</v>
      </c>
      <c r="S20" s="52" t="str">
        <f>ЭТАПЫ!AG21</f>
        <v>0</v>
      </c>
      <c r="T20" s="52" t="str">
        <f>ЭТАПЫ!AI21</f>
        <v>0</v>
      </c>
      <c r="U20" s="55">
        <f t="shared" si="0"/>
        <v>6</v>
      </c>
      <c r="V20" s="57">
        <f t="shared" si="1"/>
        <v>76</v>
      </c>
      <c r="W20" s="58">
        <v>15</v>
      </c>
      <c r="X20" s="60">
        <f t="shared" si="2"/>
        <v>22</v>
      </c>
      <c r="Y20" s="60">
        <f t="shared" si="3"/>
        <v>18</v>
      </c>
      <c r="Z20" s="60">
        <f t="shared" si="4"/>
        <v>14</v>
      </c>
      <c r="AA20" s="60">
        <f t="shared" si="5"/>
        <v>11</v>
      </c>
      <c r="AB20" s="60">
        <f t="shared" si="6"/>
        <v>7</v>
      </c>
      <c r="AC20" s="60">
        <f t="shared" si="7"/>
        <v>4</v>
      </c>
    </row>
    <row r="21" spans="1:29" ht="13.5" customHeight="1" x14ac:dyDescent="0.2">
      <c r="A21" s="47" t="str">
        <f>ЭТАПЫ!A16</f>
        <v>М</v>
      </c>
      <c r="B21" s="67">
        <f>ЭТАПЫ!C22</f>
        <v>2</v>
      </c>
      <c r="C21" s="67">
        <f>ЭТАПЫ!D22</f>
        <v>39</v>
      </c>
      <c r="D21" s="67">
        <f>ЭТАПЫ!E22</f>
        <v>1977</v>
      </c>
      <c r="E21" s="72" t="str">
        <f>ЭТАПЫ!F22</f>
        <v>Крючков Дмитрий</v>
      </c>
      <c r="F21" s="72" t="str">
        <f>ЭТАПЫ!G22</f>
        <v>Азимут</v>
      </c>
      <c r="G21" s="52">
        <f>ЭТАПЫ!I22</f>
        <v>15</v>
      </c>
      <c r="H21" s="52">
        <f>ЭТАПЫ!K22</f>
        <v>21</v>
      </c>
      <c r="I21" s="52" t="str">
        <f>ЭТАПЫ!M22</f>
        <v>0</v>
      </c>
      <c r="J21" s="52" t="str">
        <f>ЭТАПЫ!O22</f>
        <v>0</v>
      </c>
      <c r="K21" s="52">
        <f>ЭТАПЫ!Q22</f>
        <v>21</v>
      </c>
      <c r="L21" s="52" t="str">
        <f>ЭТАПЫ!S22</f>
        <v>0</v>
      </c>
      <c r="M21" s="52" t="str">
        <f>ЭТАПЫ!U22</f>
        <v>0</v>
      </c>
      <c r="N21" s="52" t="str">
        <f>ЭТАПЫ!W22</f>
        <v>0</v>
      </c>
      <c r="O21" s="52" t="str">
        <f>ЭТАПЫ!Y22</f>
        <v>0</v>
      </c>
      <c r="P21" s="52">
        <f>ЭТАПЫ!AA22</f>
        <v>17</v>
      </c>
      <c r="Q21" s="52" t="str">
        <f>ЭТАПЫ!AC22</f>
        <v>0</v>
      </c>
      <c r="R21" s="52" t="str">
        <f>ЭТАПЫ!AE22</f>
        <v>0</v>
      </c>
      <c r="S21" s="52" t="str">
        <f>ЭТАПЫ!AG22</f>
        <v>0</v>
      </c>
      <c r="T21" s="52" t="str">
        <f>ЭТАПЫ!AI22</f>
        <v>0</v>
      </c>
      <c r="U21" s="55">
        <f t="shared" si="0"/>
        <v>4</v>
      </c>
      <c r="V21" s="57">
        <f t="shared" si="1"/>
        <v>74</v>
      </c>
      <c r="W21" s="58">
        <v>16</v>
      </c>
      <c r="X21" s="60">
        <f t="shared" si="2"/>
        <v>21</v>
      </c>
      <c r="Y21" s="60">
        <f t="shared" si="3"/>
        <v>21</v>
      </c>
      <c r="Z21" s="60">
        <f t="shared" si="4"/>
        <v>17</v>
      </c>
      <c r="AA21" s="60">
        <f t="shared" si="5"/>
        <v>15</v>
      </c>
      <c r="AB21" s="60">
        <f t="shared" si="6"/>
        <v>0</v>
      </c>
      <c r="AC21" s="60">
        <f t="shared" si="7"/>
        <v>0</v>
      </c>
    </row>
    <row r="22" spans="1:29" ht="13.5" customHeight="1" x14ac:dyDescent="0.2">
      <c r="A22" s="47" t="str">
        <f>ЭТАПЫ!A40</f>
        <v>М</v>
      </c>
      <c r="B22" s="67">
        <f>ЭТАПЫ!C23</f>
        <v>3</v>
      </c>
      <c r="C22" s="67">
        <f>ЭТАПЫ!D23</f>
        <v>40</v>
      </c>
      <c r="D22" s="67">
        <f>ЭТАПЫ!E23</f>
        <v>1976</v>
      </c>
      <c r="E22" s="72" t="str">
        <f>ЭТАПЫ!F23</f>
        <v>Коюшев Иван</v>
      </c>
      <c r="F22" s="72" t="str">
        <f>ЭТАПЫ!G23</f>
        <v>Корткерос</v>
      </c>
      <c r="G22" s="52">
        <f>ЭТАПЫ!I23</f>
        <v>20</v>
      </c>
      <c r="H22" s="52">
        <f>ЭТАПЫ!K23</f>
        <v>15</v>
      </c>
      <c r="I22" s="52" t="str">
        <f>ЭТАПЫ!M23</f>
        <v>0</v>
      </c>
      <c r="J22" s="52">
        <f>ЭТАПЫ!O23</f>
        <v>20</v>
      </c>
      <c r="K22" s="52" t="str">
        <f>ЭТАПЫ!Q23</f>
        <v>0</v>
      </c>
      <c r="L22" s="52" t="str">
        <f>ЭТАПЫ!S23</f>
        <v>0</v>
      </c>
      <c r="M22" s="52" t="str">
        <f>ЭТАПЫ!U23</f>
        <v>0</v>
      </c>
      <c r="N22" s="52" t="str">
        <f>ЭТАПЫ!W23</f>
        <v>0</v>
      </c>
      <c r="O22" s="52" t="str">
        <f>ЭТАПЫ!Y23</f>
        <v>0</v>
      </c>
      <c r="P22" s="52" t="str">
        <f>ЭТАПЫ!AA23</f>
        <v>0</v>
      </c>
      <c r="Q22" s="52" t="str">
        <f>ЭТАПЫ!AC23</f>
        <v>0</v>
      </c>
      <c r="R22" s="52" t="str">
        <f>ЭТАПЫ!AE23</f>
        <v>0</v>
      </c>
      <c r="S22" s="52" t="str">
        <f>ЭТАПЫ!AG23</f>
        <v>0</v>
      </c>
      <c r="T22" s="52">
        <f>ЭТАПЫ!AI23</f>
        <v>19</v>
      </c>
      <c r="U22" s="55">
        <f t="shared" si="0"/>
        <v>4</v>
      </c>
      <c r="V22" s="57">
        <f t="shared" si="1"/>
        <v>74</v>
      </c>
      <c r="W22" s="58">
        <v>17</v>
      </c>
      <c r="X22" s="60">
        <f t="shared" si="2"/>
        <v>20</v>
      </c>
      <c r="Y22" s="60">
        <f t="shared" si="3"/>
        <v>20</v>
      </c>
      <c r="Z22" s="60">
        <f t="shared" si="4"/>
        <v>19</v>
      </c>
      <c r="AA22" s="60">
        <f t="shared" si="5"/>
        <v>15</v>
      </c>
      <c r="AB22" s="60">
        <f t="shared" si="6"/>
        <v>0</v>
      </c>
      <c r="AC22" s="60">
        <f t="shared" si="7"/>
        <v>0</v>
      </c>
    </row>
    <row r="23" spans="1:29" ht="13.5" customHeight="1" x14ac:dyDescent="0.2">
      <c r="A23" s="47" t="str">
        <f>ЭТАПЫ!A17</f>
        <v>М</v>
      </c>
      <c r="B23" s="67">
        <f>ЭТАПЫ!C20</f>
        <v>0</v>
      </c>
      <c r="C23" s="67">
        <f>ЭТАПЫ!D20</f>
        <v>28</v>
      </c>
      <c r="D23" s="67">
        <f>ЭТАПЫ!E20</f>
        <v>1988</v>
      </c>
      <c r="E23" s="72" t="str">
        <f>ЭТАПЫ!F20</f>
        <v>Сямтомов Константин</v>
      </c>
      <c r="F23" s="72">
        <f>ЭТАПЫ!G20</f>
        <v>0</v>
      </c>
      <c r="G23" s="52" t="str">
        <f>ЭТАПЫ!I20</f>
        <v>0</v>
      </c>
      <c r="H23" s="52">
        <f>ЭТАПЫ!K20</f>
        <v>5</v>
      </c>
      <c r="I23" s="52" t="str">
        <f>ЭТАПЫ!M20</f>
        <v>0</v>
      </c>
      <c r="J23" s="52">
        <f>ЭТАПЫ!O20</f>
        <v>14</v>
      </c>
      <c r="K23" s="52" t="str">
        <f>ЭТАПЫ!Q20</f>
        <v>0</v>
      </c>
      <c r="L23" s="52" t="str">
        <f>ЭТАПЫ!S20</f>
        <v>0</v>
      </c>
      <c r="M23" s="52">
        <f>ЭТАПЫ!U20</f>
        <v>5</v>
      </c>
      <c r="N23" s="52" t="str">
        <f>ЭТАПЫ!W20</f>
        <v>0</v>
      </c>
      <c r="O23" s="52">
        <f>ЭТАПЫ!Y20</f>
        <v>14</v>
      </c>
      <c r="P23" s="52">
        <f>ЭТАПЫ!AA20</f>
        <v>9</v>
      </c>
      <c r="Q23" s="52">
        <f>ЭТАПЫ!AC20</f>
        <v>12</v>
      </c>
      <c r="R23" s="52" t="str">
        <f>ЭТАПЫ!AE20</f>
        <v>0</v>
      </c>
      <c r="S23" s="52">
        <f>ЭТАПЫ!AG20</f>
        <v>18</v>
      </c>
      <c r="T23" s="52" t="str">
        <f>ЭТАПЫ!AI20</f>
        <v>0</v>
      </c>
      <c r="U23" s="55">
        <f t="shared" si="0"/>
        <v>7</v>
      </c>
      <c r="V23" s="57">
        <f t="shared" si="1"/>
        <v>72</v>
      </c>
      <c r="W23" s="58">
        <v>18</v>
      </c>
      <c r="X23" s="60">
        <f t="shared" si="2"/>
        <v>18</v>
      </c>
      <c r="Y23" s="60">
        <f t="shared" si="3"/>
        <v>14</v>
      </c>
      <c r="Z23" s="60">
        <f t="shared" si="4"/>
        <v>14</v>
      </c>
      <c r="AA23" s="60">
        <f t="shared" si="5"/>
        <v>12</v>
      </c>
      <c r="AB23" s="60">
        <f t="shared" si="6"/>
        <v>9</v>
      </c>
      <c r="AC23" s="60">
        <f t="shared" si="7"/>
        <v>5</v>
      </c>
    </row>
    <row r="24" spans="1:29" ht="13.5" customHeight="1" x14ac:dyDescent="0.2">
      <c r="A24" s="47" t="str">
        <f>ЭТАПЫ!A63</f>
        <v>М</v>
      </c>
      <c r="B24" s="67">
        <f>ЭТАПЫ!C24</f>
        <v>0</v>
      </c>
      <c r="C24" s="67">
        <f>ЭТАПЫ!D24</f>
        <v>19</v>
      </c>
      <c r="D24" s="67">
        <f>ЭТАПЫ!E24</f>
        <v>1997</v>
      </c>
      <c r="E24" s="72" t="str">
        <f>ЭТАПЫ!F24</f>
        <v>Шлопов Иван</v>
      </c>
      <c r="F24" s="72" t="str">
        <f>ЭТАПЫ!G24</f>
        <v>Сыктывкар</v>
      </c>
      <c r="G24" s="52" t="str">
        <f>ЭТАПЫ!I24</f>
        <v>0</v>
      </c>
      <c r="H24" s="52" t="str">
        <f>ЭТАПЫ!K24</f>
        <v>0</v>
      </c>
      <c r="I24" s="52">
        <f>ЭТАПЫ!M24</f>
        <v>20</v>
      </c>
      <c r="J24" s="52">
        <f>ЭТАПЫ!O24</f>
        <v>9</v>
      </c>
      <c r="K24" s="52" t="str">
        <f>ЭТАПЫ!Q24</f>
        <v>0</v>
      </c>
      <c r="L24" s="52">
        <f>ЭТАПЫ!S24</f>
        <v>6</v>
      </c>
      <c r="M24" s="52">
        <f>ЭТАПЫ!U24</f>
        <v>13</v>
      </c>
      <c r="N24" s="52">
        <f>ЭТАПЫ!W24</f>
        <v>17</v>
      </c>
      <c r="O24" s="52" t="str">
        <f>ЭТАПЫ!Y24</f>
        <v>0</v>
      </c>
      <c r="P24" s="52" t="str">
        <f>ЭТАПЫ!AA24</f>
        <v>0</v>
      </c>
      <c r="Q24" s="52" t="str">
        <f>ЭТАПЫ!AC24</f>
        <v>0</v>
      </c>
      <c r="R24" s="52" t="str">
        <f>ЭТАПЫ!AE24</f>
        <v>0</v>
      </c>
      <c r="S24" s="52" t="str">
        <f>ЭТАПЫ!AG24</f>
        <v>0</v>
      </c>
      <c r="T24" s="52" t="str">
        <f>ЭТАПЫ!AI24</f>
        <v>0</v>
      </c>
      <c r="U24" s="55">
        <f t="shared" si="0"/>
        <v>5</v>
      </c>
      <c r="V24" s="57">
        <f t="shared" si="1"/>
        <v>65</v>
      </c>
      <c r="W24" s="58">
        <v>19</v>
      </c>
      <c r="X24" s="60">
        <f t="shared" si="2"/>
        <v>20</v>
      </c>
      <c r="Y24" s="60">
        <f t="shared" si="3"/>
        <v>17</v>
      </c>
      <c r="Z24" s="60">
        <f t="shared" si="4"/>
        <v>13</v>
      </c>
      <c r="AA24" s="60">
        <f t="shared" si="5"/>
        <v>9</v>
      </c>
      <c r="AB24" s="60">
        <f t="shared" si="6"/>
        <v>6</v>
      </c>
      <c r="AC24" s="60">
        <f t="shared" si="7"/>
        <v>0</v>
      </c>
    </row>
    <row r="25" spans="1:29" ht="13.5" customHeight="1" x14ac:dyDescent="0.2">
      <c r="A25" s="47" t="str">
        <f>ЭТАПЫ!A52</f>
        <v>М</v>
      </c>
      <c r="B25" s="67">
        <f>ЭТАПЫ!C26</f>
        <v>0</v>
      </c>
      <c r="C25" s="67">
        <f>ЭТАПЫ!D26</f>
        <v>16</v>
      </c>
      <c r="D25" s="67">
        <f>ЭТАПЫ!E26</f>
        <v>2000</v>
      </c>
      <c r="E25" s="72" t="str">
        <f>ЭТАПЫ!F26</f>
        <v>Князев Антон</v>
      </c>
      <c r="F25" s="72">
        <f>ЭТАПЫ!G26</f>
        <v>0</v>
      </c>
      <c r="G25" s="52" t="str">
        <f>ЭТАПЫ!I26</f>
        <v>0</v>
      </c>
      <c r="H25" s="52">
        <f>ЭТАПЫ!K26</f>
        <v>17</v>
      </c>
      <c r="I25" s="52" t="str">
        <f>ЭТАПЫ!M26</f>
        <v>0</v>
      </c>
      <c r="J25" s="52" t="str">
        <f>ЭТАПЫ!O26</f>
        <v>0</v>
      </c>
      <c r="K25" s="52" t="str">
        <f>ЭТАПЫ!Q26</f>
        <v>0</v>
      </c>
      <c r="L25" s="52" t="str">
        <f>ЭТАПЫ!S26</f>
        <v>0</v>
      </c>
      <c r="M25" s="52" t="str">
        <f>ЭТАПЫ!U26</f>
        <v>0</v>
      </c>
      <c r="N25" s="52">
        <f>ЭТАПЫ!W26</f>
        <v>10</v>
      </c>
      <c r="O25" s="52">
        <f>ЭТАПЫ!Y26</f>
        <v>20</v>
      </c>
      <c r="P25" s="52" t="str">
        <f>ЭТАПЫ!AA26</f>
        <v>0</v>
      </c>
      <c r="Q25" s="52" t="str">
        <f>ЭТАПЫ!AC26</f>
        <v>0</v>
      </c>
      <c r="R25" s="52" t="str">
        <f>ЭТАПЫ!AE26</f>
        <v>0</v>
      </c>
      <c r="S25" s="52" t="str">
        <f>ЭТАПЫ!AG26</f>
        <v>0</v>
      </c>
      <c r="T25" s="52">
        <f>ЭТАПЫ!AI26</f>
        <v>17</v>
      </c>
      <c r="U25" s="55">
        <f t="shared" si="0"/>
        <v>4</v>
      </c>
      <c r="V25" s="57">
        <f t="shared" si="1"/>
        <v>64</v>
      </c>
      <c r="W25" s="58">
        <v>20</v>
      </c>
      <c r="X25" s="60">
        <f t="shared" si="2"/>
        <v>20</v>
      </c>
      <c r="Y25" s="60">
        <f t="shared" si="3"/>
        <v>17</v>
      </c>
      <c r="Z25" s="60">
        <f t="shared" si="4"/>
        <v>17</v>
      </c>
      <c r="AA25" s="60">
        <f t="shared" si="5"/>
        <v>10</v>
      </c>
      <c r="AB25" s="60">
        <f t="shared" si="6"/>
        <v>0</v>
      </c>
      <c r="AC25" s="60">
        <f t="shared" si="7"/>
        <v>0</v>
      </c>
    </row>
    <row r="26" spans="1:29" ht="13.5" customHeight="1" x14ac:dyDescent="0.2">
      <c r="A26" s="47" t="str">
        <f>ЭТАПЫ!A79</f>
        <v>М</v>
      </c>
      <c r="B26" s="67">
        <f>ЭТАПЫ!C25</f>
        <v>4</v>
      </c>
      <c r="C26" s="67">
        <f>ЭТАПЫ!D25</f>
        <v>55</v>
      </c>
      <c r="D26" s="67">
        <f>ЭТАПЫ!E25</f>
        <v>1961</v>
      </c>
      <c r="E26" s="72" t="str">
        <f>ЭТАПЫ!F25</f>
        <v>Шевелев Александр</v>
      </c>
      <c r="F26" s="72" t="str">
        <f>ЭТАПЫ!G25</f>
        <v>Корткерос</v>
      </c>
      <c r="G26" s="52">
        <f>ЭТАПЫ!I25</f>
        <v>25</v>
      </c>
      <c r="H26" s="52">
        <f>ЭТАПЫ!K25</f>
        <v>14</v>
      </c>
      <c r="I26" s="52" t="str">
        <f>ЭТАПЫ!M25</f>
        <v>0</v>
      </c>
      <c r="J26" s="52" t="str">
        <f>ЭТАПЫ!O25</f>
        <v>0</v>
      </c>
      <c r="K26" s="52" t="str">
        <f>ЭТАПЫ!Q25</f>
        <v>0</v>
      </c>
      <c r="L26" s="52" t="str">
        <f>ЭТАПЫ!S25</f>
        <v>0</v>
      </c>
      <c r="M26" s="52" t="str">
        <f>ЭТАПЫ!U25</f>
        <v>0</v>
      </c>
      <c r="N26" s="52" t="str">
        <f>ЭТАПЫ!W25</f>
        <v>0</v>
      </c>
      <c r="O26" s="52" t="str">
        <f>ЭТАПЫ!Y25</f>
        <v>0</v>
      </c>
      <c r="P26" s="52" t="str">
        <f>ЭТАПЫ!AA25</f>
        <v>0</v>
      </c>
      <c r="Q26" s="52" t="str">
        <f>ЭТАПЫ!AC25</f>
        <v>0</v>
      </c>
      <c r="R26" s="52" t="str">
        <f>ЭТАПЫ!AE25</f>
        <v>0</v>
      </c>
      <c r="S26" s="52" t="str">
        <f>ЭТАПЫ!AG25</f>
        <v>0</v>
      </c>
      <c r="T26" s="52">
        <f>ЭТАПЫ!AI25</f>
        <v>25</v>
      </c>
      <c r="U26" s="55">
        <f t="shared" si="0"/>
        <v>3</v>
      </c>
      <c r="V26" s="57">
        <f t="shared" si="1"/>
        <v>64</v>
      </c>
      <c r="W26" s="58">
        <v>21</v>
      </c>
      <c r="X26" s="60">
        <f t="shared" si="2"/>
        <v>25</v>
      </c>
      <c r="Y26" s="60">
        <f t="shared" si="3"/>
        <v>25</v>
      </c>
      <c r="Z26" s="60">
        <f t="shared" si="4"/>
        <v>14</v>
      </c>
      <c r="AA26" s="60">
        <f t="shared" si="5"/>
        <v>0</v>
      </c>
      <c r="AB26" s="60">
        <f t="shared" si="6"/>
        <v>0</v>
      </c>
      <c r="AC26" s="60">
        <f t="shared" si="7"/>
        <v>0</v>
      </c>
    </row>
    <row r="27" spans="1:29" ht="13.5" customHeight="1" x14ac:dyDescent="0.2">
      <c r="A27" s="47" t="str">
        <f>ЭТАПЫ!A86</f>
        <v>М</v>
      </c>
      <c r="B27" s="67">
        <f>ЭТАПЫ!C27</f>
        <v>0</v>
      </c>
      <c r="C27" s="67">
        <f>ЭТАПЫ!D27</f>
        <v>29</v>
      </c>
      <c r="D27" s="67">
        <f>ЭТАПЫ!E27</f>
        <v>1987</v>
      </c>
      <c r="E27" s="72" t="str">
        <f>ЭТАПЫ!F27</f>
        <v>Людзимин Михаил</v>
      </c>
      <c r="F27" s="72" t="str">
        <f>ЭТАПЫ!G27</f>
        <v>Асгард</v>
      </c>
      <c r="G27" s="52" t="str">
        <f>ЭТАПЫ!I27</f>
        <v>0</v>
      </c>
      <c r="H27" s="52" t="str">
        <f>ЭТАПЫ!K27</f>
        <v>0</v>
      </c>
      <c r="I27" s="52" t="str">
        <f>ЭТАПЫ!M27</f>
        <v>0</v>
      </c>
      <c r="J27" s="52" t="str">
        <f>ЭТАПЫ!O27</f>
        <v>0</v>
      </c>
      <c r="K27" s="52" t="str">
        <f>ЭТАПЫ!Q27</f>
        <v>0</v>
      </c>
      <c r="L27" s="52">
        <f>ЭТАПЫ!S27</f>
        <v>5</v>
      </c>
      <c r="M27" s="52">
        <f>ЭТАПЫ!U27</f>
        <v>3</v>
      </c>
      <c r="N27" s="52">
        <f>ЭТАПЫ!W27</f>
        <v>6</v>
      </c>
      <c r="O27" s="52">
        <f>ЭТАПЫ!Y27</f>
        <v>16</v>
      </c>
      <c r="P27" s="52">
        <f>ЭТАПЫ!AA27</f>
        <v>11</v>
      </c>
      <c r="Q27" s="52" t="str">
        <f>ЭТАПЫ!AC27</f>
        <v>0</v>
      </c>
      <c r="R27" s="52" t="str">
        <f>ЭТАПЫ!AE27</f>
        <v>0</v>
      </c>
      <c r="S27" s="52">
        <f>ЭТАПЫ!AG27</f>
        <v>15</v>
      </c>
      <c r="T27" s="52" t="str">
        <f>ЭТАПЫ!AI27</f>
        <v>0</v>
      </c>
      <c r="U27" s="55">
        <f t="shared" si="0"/>
        <v>6</v>
      </c>
      <c r="V27" s="57">
        <f t="shared" si="1"/>
        <v>56</v>
      </c>
      <c r="W27" s="58">
        <v>22</v>
      </c>
      <c r="X27" s="60">
        <f t="shared" si="2"/>
        <v>16</v>
      </c>
      <c r="Y27" s="60">
        <f t="shared" si="3"/>
        <v>15</v>
      </c>
      <c r="Z27" s="60">
        <f t="shared" si="4"/>
        <v>11</v>
      </c>
      <c r="AA27" s="60">
        <f t="shared" si="5"/>
        <v>6</v>
      </c>
      <c r="AB27" s="60">
        <f t="shared" si="6"/>
        <v>5</v>
      </c>
      <c r="AC27" s="60">
        <f t="shared" si="7"/>
        <v>3</v>
      </c>
    </row>
    <row r="28" spans="1:29" ht="13.5" customHeight="1" x14ac:dyDescent="0.2">
      <c r="A28" s="47" t="str">
        <f>ЭТАПЫ!A24</f>
        <v>М</v>
      </c>
      <c r="B28" s="67">
        <f>ЭТАПЫ!C28</f>
        <v>0</v>
      </c>
      <c r="C28" s="67">
        <f>ЭТАПЫ!D28</f>
        <v>18</v>
      </c>
      <c r="D28" s="67">
        <f>ЭТАПЫ!E28</f>
        <v>1998</v>
      </c>
      <c r="E28" s="72" t="str">
        <f>ЭТАПЫ!F28</f>
        <v>Захаров Владимир</v>
      </c>
      <c r="F28" s="72">
        <f>ЭТАПЫ!G28</f>
        <v>0</v>
      </c>
      <c r="G28" s="52" t="str">
        <f>ЭТАПЫ!I28</f>
        <v>0</v>
      </c>
      <c r="H28" s="52" t="str">
        <f>ЭТАПЫ!K28</f>
        <v>0</v>
      </c>
      <c r="I28" s="52">
        <f>ЭТАПЫ!M28</f>
        <v>22</v>
      </c>
      <c r="J28" s="52">
        <f>ЭТАПЫ!O28</f>
        <v>16</v>
      </c>
      <c r="K28" s="52" t="str">
        <f>ЭТАПЫ!Q28</f>
        <v>0</v>
      </c>
      <c r="L28" s="52" t="str">
        <f>ЭТАПЫ!S28</f>
        <v>0</v>
      </c>
      <c r="M28" s="52">
        <f>ЭТАПЫ!U28</f>
        <v>14</v>
      </c>
      <c r="N28" s="52" t="str">
        <f>ЭТАПЫ!W28</f>
        <v>0</v>
      </c>
      <c r="O28" s="52" t="str">
        <f>ЭТАПЫ!Y28</f>
        <v>0</v>
      </c>
      <c r="P28" s="52" t="str">
        <f>ЭТАПЫ!AA28</f>
        <v>0</v>
      </c>
      <c r="Q28" s="52" t="str">
        <f>ЭТАПЫ!AC28</f>
        <v>0</v>
      </c>
      <c r="R28" s="52" t="str">
        <f>ЭТАПЫ!AE28</f>
        <v>0</v>
      </c>
      <c r="S28" s="52" t="str">
        <f>ЭТАПЫ!AG28</f>
        <v>0</v>
      </c>
      <c r="T28" s="52" t="str">
        <f>ЭТАПЫ!AI28</f>
        <v>0</v>
      </c>
      <c r="U28" s="55">
        <f t="shared" si="0"/>
        <v>3</v>
      </c>
      <c r="V28" s="57">
        <f t="shared" si="1"/>
        <v>52</v>
      </c>
      <c r="W28" s="58">
        <v>23</v>
      </c>
      <c r="X28" s="60">
        <f t="shared" si="2"/>
        <v>22</v>
      </c>
      <c r="Y28" s="60">
        <f t="shared" si="3"/>
        <v>16</v>
      </c>
      <c r="Z28" s="60">
        <f t="shared" si="4"/>
        <v>14</v>
      </c>
      <c r="AA28" s="60">
        <f t="shared" si="5"/>
        <v>0</v>
      </c>
      <c r="AB28" s="60">
        <f t="shared" si="6"/>
        <v>0</v>
      </c>
      <c r="AC28" s="60">
        <f t="shared" si="7"/>
        <v>0</v>
      </c>
    </row>
    <row r="29" spans="1:29" ht="13.5" customHeight="1" x14ac:dyDescent="0.2">
      <c r="A29" s="47" t="str">
        <f>ЭТАПЫ!A61</f>
        <v>М</v>
      </c>
      <c r="B29" s="67">
        <f>ЭТАПЫ!C29</f>
        <v>0</v>
      </c>
      <c r="C29" s="67">
        <f>ЭТАПЫ!D29</f>
        <v>32</v>
      </c>
      <c r="D29" s="67">
        <f>ЭТАПЫ!E29</f>
        <v>1984</v>
      </c>
      <c r="E29" s="72" t="str">
        <f>ЭТАПЫ!F29</f>
        <v>Михайлов Иван</v>
      </c>
      <c r="F29" s="72" t="str">
        <f>ЭТАПЫ!G29</f>
        <v>Парма</v>
      </c>
      <c r="G29" s="52" t="str">
        <f>ЭТАПЫ!I29</f>
        <v>0</v>
      </c>
      <c r="H29" s="52" t="str">
        <f>ЭТАПЫ!K29</f>
        <v>0</v>
      </c>
      <c r="I29" s="52">
        <f>ЭТАПЫ!M29</f>
        <v>11</v>
      </c>
      <c r="J29" s="52">
        <f>ЭТАПЫ!O29</f>
        <v>5</v>
      </c>
      <c r="K29" s="52" t="str">
        <f>ЭТАПЫ!Q29</f>
        <v>0</v>
      </c>
      <c r="L29" s="52" t="str">
        <f>ЭТАПЫ!S29</f>
        <v>0</v>
      </c>
      <c r="M29" s="52">
        <f>ЭТАПЫ!U29</f>
        <v>11</v>
      </c>
      <c r="N29" s="52">
        <f>ЭТАПЫ!W29</f>
        <v>12</v>
      </c>
      <c r="O29" s="52" t="str">
        <f>ЭТАПЫ!Y29</f>
        <v>0</v>
      </c>
      <c r="P29" s="52" t="str">
        <f>ЭТАПЫ!AA29</f>
        <v>0</v>
      </c>
      <c r="Q29" s="52">
        <f>ЭТАПЫ!AC29</f>
        <v>8</v>
      </c>
      <c r="R29" s="52" t="str">
        <f>ЭТАПЫ!AE29</f>
        <v>0</v>
      </c>
      <c r="S29" s="52" t="str">
        <f>ЭТАПЫ!AG29</f>
        <v>0</v>
      </c>
      <c r="T29" s="52" t="str">
        <f>ЭТАПЫ!AI29</f>
        <v>0</v>
      </c>
      <c r="U29" s="55">
        <f t="shared" si="0"/>
        <v>5</v>
      </c>
      <c r="V29" s="57">
        <f t="shared" si="1"/>
        <v>47</v>
      </c>
      <c r="W29" s="58">
        <v>24</v>
      </c>
      <c r="X29" s="60">
        <f t="shared" si="2"/>
        <v>12</v>
      </c>
      <c r="Y29" s="60">
        <f t="shared" si="3"/>
        <v>11</v>
      </c>
      <c r="Z29" s="60">
        <f t="shared" si="4"/>
        <v>11</v>
      </c>
      <c r="AA29" s="60">
        <f t="shared" si="5"/>
        <v>8</v>
      </c>
      <c r="AB29" s="60">
        <f t="shared" si="6"/>
        <v>5</v>
      </c>
      <c r="AC29" s="60">
        <f t="shared" si="7"/>
        <v>0</v>
      </c>
    </row>
    <row r="30" spans="1:29" ht="13.5" customHeight="1" x14ac:dyDescent="0.2">
      <c r="A30" s="47" t="str">
        <f>ЭТАПЫ!A35</f>
        <v>М</v>
      </c>
      <c r="B30" s="67">
        <f>ЭТАПЫ!C30</f>
        <v>0</v>
      </c>
      <c r="C30" s="67">
        <f>ЭТАПЫ!D30</f>
        <v>34</v>
      </c>
      <c r="D30" s="67">
        <f>ЭТАПЫ!E30</f>
        <v>1982</v>
      </c>
      <c r="E30" s="72" t="str">
        <f>ЭТАПЫ!F30</f>
        <v>Костромин Александр</v>
      </c>
      <c r="F30" s="72" t="str">
        <f>ЭТАПЫ!G30</f>
        <v>МЧС</v>
      </c>
      <c r="G30" s="52">
        <f>ЭТАПЫ!I30</f>
        <v>20</v>
      </c>
      <c r="H30" s="52">
        <f>ЭТАПЫ!K30</f>
        <v>25</v>
      </c>
      <c r="I30" s="52" t="str">
        <f>ЭТАПЫ!M30</f>
        <v>0</v>
      </c>
      <c r="J30" s="52" t="str">
        <f>ЭТАПЫ!O30</f>
        <v>0</v>
      </c>
      <c r="K30" s="52" t="str">
        <f>ЭТАПЫ!Q30</f>
        <v>0</v>
      </c>
      <c r="L30" s="52" t="str">
        <f>ЭТАПЫ!S30</f>
        <v>0</v>
      </c>
      <c r="M30" s="52" t="str">
        <f>ЭТАПЫ!U30</f>
        <v>0</v>
      </c>
      <c r="N30" s="52" t="str">
        <f>ЭТАПЫ!W30</f>
        <v>0</v>
      </c>
      <c r="O30" s="52" t="str">
        <f>ЭТАПЫ!Y30</f>
        <v>0</v>
      </c>
      <c r="P30" s="52" t="str">
        <f>ЭТАПЫ!AA30</f>
        <v>0</v>
      </c>
      <c r="Q30" s="52" t="str">
        <f>ЭТАПЫ!AC30</f>
        <v>0</v>
      </c>
      <c r="R30" s="52" t="str">
        <f>ЭТАПЫ!AE30</f>
        <v>0</v>
      </c>
      <c r="S30" s="52" t="str">
        <f>ЭТАПЫ!AG30</f>
        <v>0</v>
      </c>
      <c r="T30" s="52" t="str">
        <f>ЭТАПЫ!AI30</f>
        <v>0</v>
      </c>
      <c r="U30" s="55">
        <f t="shared" si="0"/>
        <v>2</v>
      </c>
      <c r="V30" s="57">
        <f t="shared" si="1"/>
        <v>45</v>
      </c>
      <c r="W30" s="58">
        <v>25</v>
      </c>
      <c r="X30" s="60">
        <f t="shared" si="2"/>
        <v>25</v>
      </c>
      <c r="Y30" s="60">
        <f t="shared" si="3"/>
        <v>20</v>
      </c>
      <c r="Z30" s="60">
        <f t="shared" si="4"/>
        <v>0</v>
      </c>
      <c r="AA30" s="60">
        <f t="shared" si="5"/>
        <v>0</v>
      </c>
      <c r="AB30" s="60">
        <f t="shared" si="6"/>
        <v>0</v>
      </c>
      <c r="AC30" s="60">
        <f t="shared" si="7"/>
        <v>0</v>
      </c>
    </row>
    <row r="31" spans="1:29" ht="13.5" customHeight="1" x14ac:dyDescent="0.2">
      <c r="A31" s="47" t="str">
        <f>ЭТАПЫ!A70</f>
        <v>М</v>
      </c>
      <c r="B31" s="67">
        <f>ЭТАПЫ!C31</f>
        <v>0</v>
      </c>
      <c r="C31" s="67">
        <f>ЭТАПЫ!D31</f>
        <v>31</v>
      </c>
      <c r="D31" s="67">
        <f>ЭТАПЫ!E31</f>
        <v>1985</v>
      </c>
      <c r="E31" s="72" t="str">
        <f>ЭТАПЫ!F31</f>
        <v>Илясов Олег</v>
      </c>
      <c r="F31" s="72" t="str">
        <f>ЭТАПЫ!G31</f>
        <v>Спартак</v>
      </c>
      <c r="G31" s="52" t="str">
        <f>ЭТАПЫ!I31</f>
        <v>0</v>
      </c>
      <c r="H31" s="52" t="str">
        <f>ЭТАПЫ!K31</f>
        <v>0</v>
      </c>
      <c r="I31" s="52" t="str">
        <f>ЭТАПЫ!M31</f>
        <v>0</v>
      </c>
      <c r="J31" s="52" t="str">
        <f>ЭТАПЫ!O31</f>
        <v>0</v>
      </c>
      <c r="K31" s="52" t="str">
        <f>ЭТАПЫ!Q31</f>
        <v>0</v>
      </c>
      <c r="L31" s="52" t="str">
        <f>ЭТАПЫ!S31</f>
        <v>0</v>
      </c>
      <c r="M31" s="52" t="str">
        <f>ЭТАПЫ!U31</f>
        <v>0</v>
      </c>
      <c r="N31" s="52" t="str">
        <f>ЭТАПЫ!W31</f>
        <v>0</v>
      </c>
      <c r="O31" s="52" t="str">
        <f>ЭТАПЫ!Y31</f>
        <v>0</v>
      </c>
      <c r="P31" s="52">
        <f>ЭТАПЫ!AA31</f>
        <v>13</v>
      </c>
      <c r="Q31" s="52">
        <f>ЭТАПЫ!AC31</f>
        <v>13</v>
      </c>
      <c r="R31" s="52" t="str">
        <f>ЭТАПЫ!AE31</f>
        <v>0</v>
      </c>
      <c r="S31" s="52" t="str">
        <f>ЭТАПЫ!AG31</f>
        <v>0</v>
      </c>
      <c r="T31" s="52">
        <f>ЭТАПЫ!AI31</f>
        <v>18</v>
      </c>
      <c r="U31" s="55">
        <f t="shared" si="0"/>
        <v>3</v>
      </c>
      <c r="V31" s="57">
        <f t="shared" si="1"/>
        <v>44</v>
      </c>
      <c r="W31" s="58">
        <v>26</v>
      </c>
      <c r="X31" s="60">
        <f t="shared" si="2"/>
        <v>18</v>
      </c>
      <c r="Y31" s="60">
        <f t="shared" si="3"/>
        <v>13</v>
      </c>
      <c r="Z31" s="60">
        <f t="shared" si="4"/>
        <v>13</v>
      </c>
      <c r="AA31" s="60">
        <f t="shared" si="5"/>
        <v>0</v>
      </c>
      <c r="AB31" s="60">
        <f t="shared" si="6"/>
        <v>0</v>
      </c>
      <c r="AC31" s="60">
        <f t="shared" si="7"/>
        <v>0</v>
      </c>
    </row>
    <row r="32" spans="1:29" ht="13.5" customHeight="1" x14ac:dyDescent="0.2">
      <c r="A32" s="47" t="str">
        <f>ЭТАПЫ!A65</f>
        <v>М</v>
      </c>
      <c r="B32" s="67">
        <f>ЭТАПЫ!C32</f>
        <v>2</v>
      </c>
      <c r="C32" s="67">
        <f>ЭТАПЫ!D32</f>
        <v>39</v>
      </c>
      <c r="D32" s="67">
        <f>ЭТАПЫ!E32</f>
        <v>1977</v>
      </c>
      <c r="E32" s="72" t="str">
        <f>ЭТАПЫ!F32</f>
        <v>Федоров Владилен</v>
      </c>
      <c r="F32" s="72" t="str">
        <f>ЭТАПЫ!G32</f>
        <v>Парма</v>
      </c>
      <c r="G32" s="52" t="str">
        <f>ЭТАПЫ!I32</f>
        <v>0</v>
      </c>
      <c r="H32" s="52" t="str">
        <f>ЭТАПЫ!K32</f>
        <v>0</v>
      </c>
      <c r="I32" s="52">
        <f>ЭТАПЫ!M32</f>
        <v>21</v>
      </c>
      <c r="J32" s="52" t="str">
        <f>ЭТАПЫ!O32</f>
        <v>0</v>
      </c>
      <c r="K32" s="52" t="str">
        <f>ЭТАПЫ!Q32</f>
        <v>0</v>
      </c>
      <c r="L32" s="52" t="str">
        <f>ЭТАПЫ!S32</f>
        <v>0</v>
      </c>
      <c r="M32" s="52">
        <f>ЭТАПЫ!U32</f>
        <v>22</v>
      </c>
      <c r="N32" s="52" t="str">
        <f>ЭТАПЫ!W32</f>
        <v>0</v>
      </c>
      <c r="O32" s="52" t="str">
        <f>ЭТАПЫ!Y32</f>
        <v>0</v>
      </c>
      <c r="P32" s="52" t="str">
        <f>ЭТАПЫ!AA32</f>
        <v>0</v>
      </c>
      <c r="Q32" s="52" t="str">
        <f>ЭТАПЫ!AC32</f>
        <v>0</v>
      </c>
      <c r="R32" s="52" t="str">
        <f>ЭТАПЫ!AE32</f>
        <v>0</v>
      </c>
      <c r="S32" s="52" t="str">
        <f>ЭТАПЫ!AG32</f>
        <v>0</v>
      </c>
      <c r="T32" s="52" t="str">
        <f>ЭТАПЫ!AI32</f>
        <v>0</v>
      </c>
      <c r="U32" s="55">
        <f t="shared" si="0"/>
        <v>2</v>
      </c>
      <c r="V32" s="57">
        <f t="shared" si="1"/>
        <v>43</v>
      </c>
      <c r="W32" s="58">
        <v>27</v>
      </c>
      <c r="X32" s="60">
        <f t="shared" si="2"/>
        <v>22</v>
      </c>
      <c r="Y32" s="60">
        <f t="shared" si="3"/>
        <v>21</v>
      </c>
      <c r="Z32" s="60">
        <f t="shared" si="4"/>
        <v>0</v>
      </c>
      <c r="AA32" s="60">
        <f t="shared" si="5"/>
        <v>0</v>
      </c>
      <c r="AB32" s="60">
        <f t="shared" si="6"/>
        <v>0</v>
      </c>
      <c r="AC32" s="60">
        <f t="shared" si="7"/>
        <v>0</v>
      </c>
    </row>
    <row r="33" spans="1:29" ht="13.5" customHeight="1" x14ac:dyDescent="0.2">
      <c r="A33" s="47" t="str">
        <f>ЭТАПЫ!A72</f>
        <v>М</v>
      </c>
      <c r="B33" s="67">
        <f>ЭТАПЫ!C33</f>
        <v>0</v>
      </c>
      <c r="C33" s="67">
        <f>ЭТАПЫ!D33</f>
        <v>29</v>
      </c>
      <c r="D33" s="67">
        <f>ЭТАПЫ!E33</f>
        <v>1987</v>
      </c>
      <c r="E33" s="72" t="str">
        <f>ЭТАПЫ!F33</f>
        <v>Кравец Андрей</v>
      </c>
      <c r="F33" s="72">
        <f>ЭТАПЫ!G33</f>
        <v>0</v>
      </c>
      <c r="G33" s="52" t="str">
        <f>ЭТАПЫ!I33</f>
        <v>0</v>
      </c>
      <c r="H33" s="52" t="str">
        <f>ЭТАПЫ!K33</f>
        <v>0</v>
      </c>
      <c r="I33" s="52" t="str">
        <f>ЭТАПЫ!M33</f>
        <v>0</v>
      </c>
      <c r="J33" s="52">
        <f>ЭТАПЫ!O33</f>
        <v>4</v>
      </c>
      <c r="K33" s="52" t="str">
        <f>ЭТАПЫ!Q33</f>
        <v>0</v>
      </c>
      <c r="L33" s="52">
        <f>ЭТАПЫ!S33</f>
        <v>8</v>
      </c>
      <c r="M33" s="52">
        <f>ЭТАПЫ!U33</f>
        <v>2</v>
      </c>
      <c r="N33" s="52" t="str">
        <f>ЭТАПЫ!W33</f>
        <v>0</v>
      </c>
      <c r="O33" s="52">
        <f>ЭТАПЫ!Y33</f>
        <v>17</v>
      </c>
      <c r="P33" s="52">
        <f>ЭТАПЫ!AA33</f>
        <v>12</v>
      </c>
      <c r="Q33" s="52" t="str">
        <f>ЭТАПЫ!AC33</f>
        <v>0</v>
      </c>
      <c r="R33" s="52" t="str">
        <f>ЭТАПЫ!AE33</f>
        <v>0</v>
      </c>
      <c r="S33" s="52" t="str">
        <f>ЭТАПЫ!AG33</f>
        <v>0</v>
      </c>
      <c r="T33" s="52" t="str">
        <f>ЭТАПЫ!AI33</f>
        <v>0</v>
      </c>
      <c r="U33" s="55">
        <f t="shared" si="0"/>
        <v>5</v>
      </c>
      <c r="V33" s="57">
        <f t="shared" si="1"/>
        <v>43</v>
      </c>
      <c r="W33" s="58">
        <v>28</v>
      </c>
      <c r="X33" s="60">
        <f t="shared" si="2"/>
        <v>17</v>
      </c>
      <c r="Y33" s="60">
        <f t="shared" si="3"/>
        <v>12</v>
      </c>
      <c r="Z33" s="60">
        <f t="shared" si="4"/>
        <v>8</v>
      </c>
      <c r="AA33" s="60">
        <f t="shared" si="5"/>
        <v>4</v>
      </c>
      <c r="AB33" s="60">
        <f t="shared" si="6"/>
        <v>2</v>
      </c>
      <c r="AC33" s="60">
        <f t="shared" si="7"/>
        <v>0</v>
      </c>
    </row>
    <row r="34" spans="1:29" ht="13.5" customHeight="1" x14ac:dyDescent="0.2">
      <c r="A34" s="47" t="str">
        <f>ЭТАПЫ!A62</f>
        <v>М</v>
      </c>
      <c r="B34" s="67">
        <f>ЭТАПЫ!C34</f>
        <v>0</v>
      </c>
      <c r="C34" s="67">
        <f>ЭТАПЫ!D34</f>
        <v>16</v>
      </c>
      <c r="D34" s="67">
        <f>ЭТАПЫ!E34</f>
        <v>2000</v>
      </c>
      <c r="E34" s="72" t="str">
        <f>ЭТАПЫ!F34</f>
        <v>Бондаренко Александр</v>
      </c>
      <c r="F34" s="72" t="str">
        <f>ЭТАПЫ!G34</f>
        <v>Сыктывдин</v>
      </c>
      <c r="G34" s="52">
        <f>ЭТАПЫ!I34</f>
        <v>12</v>
      </c>
      <c r="H34" s="52" t="str">
        <f>ЭТАПЫ!K34</f>
        <v>0</v>
      </c>
      <c r="I34" s="52" t="str">
        <f>ЭТАПЫ!M34</f>
        <v>0</v>
      </c>
      <c r="J34" s="52" t="str">
        <f>ЭТАПЫ!O34</f>
        <v>0</v>
      </c>
      <c r="K34" s="52" t="str">
        <f>ЭТАПЫ!Q34</f>
        <v>0</v>
      </c>
      <c r="L34" s="52" t="str">
        <f>ЭТАПЫ!S34</f>
        <v>0</v>
      </c>
      <c r="M34" s="52" t="str">
        <f>ЭТАПЫ!U34</f>
        <v>0</v>
      </c>
      <c r="N34" s="52" t="str">
        <f>ЭТАПЫ!W34</f>
        <v>0</v>
      </c>
      <c r="O34" s="52">
        <f>ЭТАПЫ!Y34</f>
        <v>12</v>
      </c>
      <c r="P34" s="52" t="str">
        <f>ЭТАПЫ!AA34</f>
        <v>0</v>
      </c>
      <c r="Q34" s="52">
        <f>ЭТАПЫ!AC34</f>
        <v>18</v>
      </c>
      <c r="R34" s="52" t="str">
        <f>ЭТАПЫ!AE34</f>
        <v>0</v>
      </c>
      <c r="S34" s="52" t="str">
        <f>ЭТАПЫ!AG34</f>
        <v>0</v>
      </c>
      <c r="T34" s="52" t="str">
        <f>ЭТАПЫ!AI34</f>
        <v>0</v>
      </c>
      <c r="U34" s="55">
        <f t="shared" si="0"/>
        <v>3</v>
      </c>
      <c r="V34" s="57">
        <f t="shared" si="1"/>
        <v>42</v>
      </c>
      <c r="W34" s="58">
        <v>29</v>
      </c>
      <c r="X34" s="60">
        <f t="shared" si="2"/>
        <v>18</v>
      </c>
      <c r="Y34" s="60">
        <f t="shared" si="3"/>
        <v>12</v>
      </c>
      <c r="Z34" s="60">
        <f t="shared" si="4"/>
        <v>12</v>
      </c>
      <c r="AA34" s="60">
        <f t="shared" si="5"/>
        <v>0</v>
      </c>
      <c r="AB34" s="60">
        <f t="shared" si="6"/>
        <v>0</v>
      </c>
      <c r="AC34" s="60">
        <f t="shared" si="7"/>
        <v>0</v>
      </c>
    </row>
    <row r="35" spans="1:29" ht="13.5" customHeight="1" x14ac:dyDescent="0.2">
      <c r="A35" s="47" t="str">
        <f>ЭТАПЫ!A69</f>
        <v>М</v>
      </c>
      <c r="B35" s="67">
        <f>ЭТАПЫ!C35</f>
        <v>0</v>
      </c>
      <c r="C35" s="67">
        <f>ЭТАПЫ!D35</f>
        <v>16</v>
      </c>
      <c r="D35" s="67">
        <f>ЭТАПЫ!E35</f>
        <v>2000</v>
      </c>
      <c r="E35" s="72" t="str">
        <f>ЭТАПЫ!F35</f>
        <v>Сажин Владислав</v>
      </c>
      <c r="F35" s="72">
        <f>ЭТАПЫ!G35</f>
        <v>0</v>
      </c>
      <c r="G35" s="52" t="str">
        <f>ЭТАПЫ!I35</f>
        <v>0</v>
      </c>
      <c r="H35" s="52" t="str">
        <f>ЭТАПЫ!K35</f>
        <v>0</v>
      </c>
      <c r="I35" s="52">
        <f>ЭТАПЫ!M35</f>
        <v>17</v>
      </c>
      <c r="J35" s="52" t="str">
        <f>ЭТАПЫ!O35</f>
        <v>0</v>
      </c>
      <c r="K35" s="52" t="str">
        <f>ЭТАПЫ!Q35</f>
        <v>0</v>
      </c>
      <c r="L35" s="52">
        <f>ЭТАПЫ!S35</f>
        <v>20</v>
      </c>
      <c r="M35" s="52" t="str">
        <f>ЭТАПЫ!U35</f>
        <v>0</v>
      </c>
      <c r="N35" s="52" t="str">
        <f>ЭТАПЫ!W35</f>
        <v>0</v>
      </c>
      <c r="O35" s="52" t="str">
        <f>ЭТАПЫ!Y35</f>
        <v>0</v>
      </c>
      <c r="P35" s="52" t="str">
        <f>ЭТАПЫ!AA35</f>
        <v>0</v>
      </c>
      <c r="Q35" s="52" t="str">
        <f>ЭТАПЫ!AC35</f>
        <v>0</v>
      </c>
      <c r="R35" s="52" t="str">
        <f>ЭТАПЫ!AE35</f>
        <v>0</v>
      </c>
      <c r="S35" s="52" t="str">
        <f>ЭТАПЫ!AG35</f>
        <v>0</v>
      </c>
      <c r="T35" s="52" t="str">
        <f>ЭТАПЫ!AI35</f>
        <v>0</v>
      </c>
      <c r="U35" s="55">
        <f t="shared" si="0"/>
        <v>2</v>
      </c>
      <c r="V35" s="57">
        <f t="shared" si="1"/>
        <v>37</v>
      </c>
      <c r="W35" s="58">
        <v>30</v>
      </c>
      <c r="X35" s="60">
        <f t="shared" si="2"/>
        <v>20</v>
      </c>
      <c r="Y35" s="60">
        <f t="shared" si="3"/>
        <v>17</v>
      </c>
      <c r="Z35" s="60">
        <f t="shared" si="4"/>
        <v>0</v>
      </c>
      <c r="AA35" s="60">
        <f t="shared" si="5"/>
        <v>0</v>
      </c>
      <c r="AB35" s="60">
        <f t="shared" si="6"/>
        <v>0</v>
      </c>
      <c r="AC35" s="60">
        <f t="shared" si="7"/>
        <v>0</v>
      </c>
    </row>
    <row r="36" spans="1:29" ht="13.5" customHeight="1" x14ac:dyDescent="0.2">
      <c r="A36" s="47" t="str">
        <f>ЭТАПЫ!A77</f>
        <v>М</v>
      </c>
      <c r="B36" s="67">
        <f>ЭТАПЫ!C36</f>
        <v>0</v>
      </c>
      <c r="C36" s="67">
        <f>ЭТАПЫ!D36</f>
        <v>33</v>
      </c>
      <c r="D36" s="67">
        <f>ЭТАПЫ!E36</f>
        <v>1983</v>
      </c>
      <c r="E36" s="72" t="str">
        <f>ЭТАПЫ!F36</f>
        <v>Каракчиев Александр</v>
      </c>
      <c r="F36" s="72">
        <f>ЭТАПЫ!G36</f>
        <v>0</v>
      </c>
      <c r="G36" s="52" t="str">
        <f>ЭТАПЫ!I36</f>
        <v>0</v>
      </c>
      <c r="H36" s="52">
        <f>ЭТАПЫ!K36</f>
        <v>7</v>
      </c>
      <c r="I36" s="52" t="str">
        <f>ЭТАПЫ!M36</f>
        <v>0</v>
      </c>
      <c r="J36" s="52">
        <f>ЭТАПЫ!O36</f>
        <v>6</v>
      </c>
      <c r="K36" s="52" t="str">
        <f>ЭТАПЫ!Q36</f>
        <v>0</v>
      </c>
      <c r="L36" s="52">
        <f>ЭТАПЫ!S36</f>
        <v>11</v>
      </c>
      <c r="M36" s="52">
        <f>ЭТАПЫ!U36</f>
        <v>6</v>
      </c>
      <c r="N36" s="52" t="str">
        <f>ЭТАПЫ!W36</f>
        <v>0</v>
      </c>
      <c r="O36" s="52" t="str">
        <f>ЭТАПЫ!Y36</f>
        <v>0</v>
      </c>
      <c r="P36" s="52">
        <f>ЭТАПЫ!AA36</f>
        <v>5</v>
      </c>
      <c r="Q36" s="52" t="str">
        <f>ЭТАПЫ!AC36</f>
        <v>0</v>
      </c>
      <c r="R36" s="52" t="str">
        <f>ЭТАПЫ!AE36</f>
        <v>0</v>
      </c>
      <c r="S36" s="52" t="str">
        <f>ЭТАПЫ!AG36</f>
        <v>0</v>
      </c>
      <c r="T36" s="52" t="str">
        <f>ЭТАПЫ!AI36</f>
        <v>0</v>
      </c>
      <c r="U36" s="55">
        <f t="shared" si="0"/>
        <v>5</v>
      </c>
      <c r="V36" s="57">
        <f t="shared" si="1"/>
        <v>35</v>
      </c>
      <c r="W36" s="58">
        <v>31</v>
      </c>
      <c r="X36" s="60">
        <f t="shared" si="2"/>
        <v>11</v>
      </c>
      <c r="Y36" s="60">
        <f t="shared" si="3"/>
        <v>7</v>
      </c>
      <c r="Z36" s="60">
        <f t="shared" si="4"/>
        <v>6</v>
      </c>
      <c r="AA36" s="60">
        <f t="shared" si="5"/>
        <v>6</v>
      </c>
      <c r="AB36" s="60">
        <f t="shared" si="6"/>
        <v>5</v>
      </c>
      <c r="AC36" s="60">
        <f t="shared" si="7"/>
        <v>0</v>
      </c>
    </row>
    <row r="37" spans="1:29" ht="13.5" customHeight="1" x14ac:dyDescent="0.2">
      <c r="A37" s="47" t="str">
        <f>ЭТАПЫ!A80</f>
        <v>М</v>
      </c>
      <c r="B37" s="67">
        <f>ЭТАПЫ!C37</f>
        <v>4</v>
      </c>
      <c r="C37" s="67">
        <f>ЭТАПЫ!D37</f>
        <v>62</v>
      </c>
      <c r="D37" s="67">
        <f>ЭТАПЫ!E37</f>
        <v>1954</v>
      </c>
      <c r="E37" s="72" t="str">
        <f>ЭТАПЫ!F37</f>
        <v>Голов Владимир</v>
      </c>
      <c r="F37" s="72" t="str">
        <f>ЭТАПЫ!G37</f>
        <v>Корткерос</v>
      </c>
      <c r="G37" s="52" t="str">
        <f>ЭТАПЫ!I37</f>
        <v>0</v>
      </c>
      <c r="H37" s="52">
        <f>ЭТАПЫ!K37</f>
        <v>15</v>
      </c>
      <c r="I37" s="52">
        <f>ЭТАПЫ!M37</f>
        <v>17</v>
      </c>
      <c r="J37" s="52" t="str">
        <f>ЭТАПЫ!O37</f>
        <v>0</v>
      </c>
      <c r="K37" s="52" t="str">
        <f>ЭТАПЫ!Q37</f>
        <v>0</v>
      </c>
      <c r="L37" s="52" t="str">
        <f>ЭТАПЫ!S37</f>
        <v>0</v>
      </c>
      <c r="M37" s="52" t="str">
        <f>ЭТАПЫ!U37</f>
        <v>0</v>
      </c>
      <c r="N37" s="52" t="str">
        <f>ЭТАПЫ!W37</f>
        <v>0</v>
      </c>
      <c r="O37" s="52" t="str">
        <f>ЭТАПЫ!Y37</f>
        <v>0</v>
      </c>
      <c r="P37" s="52" t="str">
        <f>ЭТАПЫ!AA37</f>
        <v>0</v>
      </c>
      <c r="Q37" s="52" t="str">
        <f>ЭТАПЫ!AC37</f>
        <v>0</v>
      </c>
      <c r="R37" s="52" t="str">
        <f>ЭТАПЫ!AE37</f>
        <v>0</v>
      </c>
      <c r="S37" s="52" t="str">
        <f>ЭТАПЫ!AG37</f>
        <v>0</v>
      </c>
      <c r="T37" s="52" t="str">
        <f>ЭТАПЫ!AI37</f>
        <v>0</v>
      </c>
      <c r="U37" s="55">
        <f t="shared" si="0"/>
        <v>2</v>
      </c>
      <c r="V37" s="57">
        <f t="shared" si="1"/>
        <v>32</v>
      </c>
      <c r="W37" s="58">
        <v>32</v>
      </c>
      <c r="X37" s="60">
        <f t="shared" si="2"/>
        <v>17</v>
      </c>
      <c r="Y37" s="60">
        <f t="shared" si="3"/>
        <v>15</v>
      </c>
      <c r="Z37" s="60">
        <f t="shared" si="4"/>
        <v>0</v>
      </c>
      <c r="AA37" s="60">
        <f t="shared" si="5"/>
        <v>0</v>
      </c>
      <c r="AB37" s="60">
        <f t="shared" si="6"/>
        <v>0</v>
      </c>
      <c r="AC37" s="60">
        <f t="shared" si="7"/>
        <v>0</v>
      </c>
    </row>
    <row r="38" spans="1:29" ht="13.5" customHeight="1" x14ac:dyDescent="0.2">
      <c r="A38" s="47" t="str">
        <f>ЭТАПЫ!A6</f>
        <v>М</v>
      </c>
      <c r="B38" s="67">
        <f>ЭТАПЫ!C38</f>
        <v>2</v>
      </c>
      <c r="C38" s="67">
        <f>ЭТАПЫ!D38</f>
        <v>37</v>
      </c>
      <c r="D38" s="67">
        <f>ЭТАПЫ!E38</f>
        <v>1979</v>
      </c>
      <c r="E38" s="72" t="str">
        <f>ЭТАПЫ!F38</f>
        <v>Королёв Дмитрий</v>
      </c>
      <c r="F38" s="72" t="str">
        <f>ЭТАПЫ!G38</f>
        <v>Сыктывкар</v>
      </c>
      <c r="G38" s="52" t="str">
        <f>ЭТАПЫ!I38</f>
        <v>0</v>
      </c>
      <c r="H38" s="52">
        <f>ЭТАПЫ!K38</f>
        <v>17</v>
      </c>
      <c r="I38" s="52" t="str">
        <f>ЭТАПЫ!M38</f>
        <v>0</v>
      </c>
      <c r="J38" s="52">
        <f>ЭТАПЫ!O38</f>
        <v>15</v>
      </c>
      <c r="K38" s="52" t="str">
        <f>ЭТАПЫ!Q38</f>
        <v>0</v>
      </c>
      <c r="L38" s="52" t="str">
        <f>ЭТАПЫ!S38</f>
        <v>0</v>
      </c>
      <c r="M38" s="52" t="str">
        <f>ЭТАПЫ!U38</f>
        <v>0</v>
      </c>
      <c r="N38" s="52" t="str">
        <f>ЭТАПЫ!W38</f>
        <v>0</v>
      </c>
      <c r="O38" s="52" t="str">
        <f>ЭТАПЫ!Y38</f>
        <v>0</v>
      </c>
      <c r="P38" s="52" t="str">
        <f>ЭТАПЫ!AA38</f>
        <v>0</v>
      </c>
      <c r="Q38" s="52" t="str">
        <f>ЭТАПЫ!AC38</f>
        <v>0</v>
      </c>
      <c r="R38" s="52" t="str">
        <f>ЭТАПЫ!AE38</f>
        <v>0</v>
      </c>
      <c r="S38" s="52" t="str">
        <f>ЭТАПЫ!AG38</f>
        <v>0</v>
      </c>
      <c r="T38" s="52" t="str">
        <f>ЭТАПЫ!AI38</f>
        <v>0</v>
      </c>
      <c r="U38" s="55">
        <f t="shared" ref="U38:U69" si="8">COUNT(G38:T38)</f>
        <v>2</v>
      </c>
      <c r="V38" s="57">
        <f t="shared" ref="V38:V69" si="9">SUM(X38:AC38)</f>
        <v>32</v>
      </c>
      <c r="W38" s="58">
        <v>32</v>
      </c>
      <c r="X38" s="60">
        <f t="shared" ref="X38:X69" si="10">IFERROR(LARGE($G38:$T38,1),0)</f>
        <v>17</v>
      </c>
      <c r="Y38" s="60">
        <f t="shared" ref="Y38:Y69" si="11">IFERROR(LARGE($G38:$T38,2),0)</f>
        <v>15</v>
      </c>
      <c r="Z38" s="60">
        <f t="shared" ref="Z38:Z69" si="12">IFERROR(LARGE($G38:$T38,3),0)</f>
        <v>0</v>
      </c>
      <c r="AA38" s="60">
        <f t="shared" ref="AA38:AA69" si="13">IFERROR(LARGE($G38:$T38,4),0)</f>
        <v>0</v>
      </c>
      <c r="AB38" s="60">
        <f t="shared" ref="AB38:AB69" si="14">IFERROR(LARGE($G38:$T38,5),0)</f>
        <v>0</v>
      </c>
      <c r="AC38" s="60">
        <f t="shared" ref="AC38:AC69" si="15">IFERROR(LARGE($G38:$T38,6),0)</f>
        <v>0</v>
      </c>
    </row>
    <row r="39" spans="1:29" ht="13.5" customHeight="1" x14ac:dyDescent="0.2">
      <c r="A39" s="47" t="str">
        <f>ЭТАПЫ!A73</f>
        <v>М</v>
      </c>
      <c r="B39" s="67">
        <f>ЭТАПЫ!C40</f>
        <v>0</v>
      </c>
      <c r="C39" s="67">
        <f>ЭТАПЫ!D40</f>
        <v>32</v>
      </c>
      <c r="D39" s="67">
        <f>ЭТАПЫ!E40</f>
        <v>1984</v>
      </c>
      <c r="E39" s="72" t="str">
        <f>ЭТАПЫ!F40</f>
        <v>Крапивин Николай</v>
      </c>
      <c r="F39" s="72" t="str">
        <f>ЭТАПЫ!G40</f>
        <v>Парма</v>
      </c>
      <c r="G39" s="52" t="str">
        <f>ЭТАПЫ!I40</f>
        <v>0</v>
      </c>
      <c r="H39" s="52" t="str">
        <f>ЭТАПЫ!K40</f>
        <v>0</v>
      </c>
      <c r="I39" s="52" t="str">
        <f>ЭТАПЫ!M40</f>
        <v>0</v>
      </c>
      <c r="J39" s="52" t="str">
        <f>ЭТАПЫ!O40</f>
        <v>0</v>
      </c>
      <c r="K39" s="52">
        <f>ЭТАПЫ!Q40</f>
        <v>17</v>
      </c>
      <c r="L39" s="52">
        <f>ЭТАПЫ!S40</f>
        <v>12</v>
      </c>
      <c r="M39" s="52" t="str">
        <f>ЭТАПЫ!U40</f>
        <v>0</v>
      </c>
      <c r="N39" s="52" t="str">
        <f>ЭТАПЫ!W40</f>
        <v>0</v>
      </c>
      <c r="O39" s="52" t="str">
        <f>ЭТАПЫ!Y40</f>
        <v>0</v>
      </c>
      <c r="P39" s="52" t="str">
        <f>ЭТАПЫ!AA40</f>
        <v>0</v>
      </c>
      <c r="Q39" s="52" t="str">
        <f>ЭТАПЫ!AC40</f>
        <v>0</v>
      </c>
      <c r="R39" s="52" t="str">
        <f>ЭТАПЫ!AE40</f>
        <v>0</v>
      </c>
      <c r="S39" s="52" t="str">
        <f>ЭТАПЫ!AG40</f>
        <v>0</v>
      </c>
      <c r="T39" s="52" t="str">
        <f>ЭТАПЫ!AI40</f>
        <v>0</v>
      </c>
      <c r="U39" s="55">
        <f t="shared" si="8"/>
        <v>2</v>
      </c>
      <c r="V39" s="57">
        <f t="shared" si="9"/>
        <v>29</v>
      </c>
      <c r="W39" s="58">
        <v>34</v>
      </c>
      <c r="X39" s="60">
        <f t="shared" si="10"/>
        <v>17</v>
      </c>
      <c r="Y39" s="60">
        <f t="shared" si="11"/>
        <v>12</v>
      </c>
      <c r="Z39" s="60">
        <f t="shared" si="12"/>
        <v>0</v>
      </c>
      <c r="AA39" s="60">
        <f t="shared" si="13"/>
        <v>0</v>
      </c>
      <c r="AB39" s="60">
        <f t="shared" si="14"/>
        <v>0</v>
      </c>
      <c r="AC39" s="60">
        <f t="shared" si="15"/>
        <v>0</v>
      </c>
    </row>
    <row r="40" spans="1:29" ht="13.5" customHeight="1" x14ac:dyDescent="0.2">
      <c r="A40" s="47" t="str">
        <f>ЭТАПЫ!A75</f>
        <v>М</v>
      </c>
      <c r="B40" s="67">
        <f>ЭТАПЫ!C39</f>
        <v>0</v>
      </c>
      <c r="C40" s="67">
        <f>ЭТАПЫ!D39</f>
        <v>34</v>
      </c>
      <c r="D40" s="67">
        <f>ЭТАПЫ!E39</f>
        <v>1982</v>
      </c>
      <c r="E40" s="72" t="str">
        <f>ЭТАПЫ!F39</f>
        <v>Дьячков Илья</v>
      </c>
      <c r="F40" s="72">
        <f>ЭТАПЫ!G39</f>
        <v>0</v>
      </c>
      <c r="G40" s="52" t="str">
        <f>ЭТАПЫ!I39</f>
        <v>0</v>
      </c>
      <c r="H40" s="52" t="str">
        <f>ЭТАПЫ!K39</f>
        <v>0</v>
      </c>
      <c r="I40" s="52" t="str">
        <f>ЭТАПЫ!M39</f>
        <v>0</v>
      </c>
      <c r="J40" s="52" t="str">
        <f>ЭТАПЫ!O39</f>
        <v>0</v>
      </c>
      <c r="K40" s="52" t="str">
        <f>ЭТАПЫ!Q39</f>
        <v>0</v>
      </c>
      <c r="L40" s="52">
        <f>ЭТАПЫ!S39</f>
        <v>16</v>
      </c>
      <c r="M40" s="52" t="str">
        <f>ЭТАПЫ!U39</f>
        <v>0</v>
      </c>
      <c r="N40" s="52">
        <f>ЭТАПЫ!W39</f>
        <v>13</v>
      </c>
      <c r="O40" s="52" t="str">
        <f>ЭТАПЫ!Y39</f>
        <v>0</v>
      </c>
      <c r="P40" s="52" t="str">
        <f>ЭТАПЫ!AA39</f>
        <v>0</v>
      </c>
      <c r="Q40" s="52" t="str">
        <f>ЭТАПЫ!AC39</f>
        <v>0</v>
      </c>
      <c r="R40" s="52" t="str">
        <f>ЭТАПЫ!AE39</f>
        <v>0</v>
      </c>
      <c r="S40" s="52" t="str">
        <f>ЭТАПЫ!AG39</f>
        <v>0</v>
      </c>
      <c r="T40" s="52" t="str">
        <f>ЭТАПЫ!AI39</f>
        <v>0</v>
      </c>
      <c r="U40" s="55">
        <f t="shared" si="8"/>
        <v>2</v>
      </c>
      <c r="V40" s="57">
        <f t="shared" si="9"/>
        <v>29</v>
      </c>
      <c r="W40" s="58">
        <v>35</v>
      </c>
      <c r="X40" s="60">
        <f t="shared" si="10"/>
        <v>16</v>
      </c>
      <c r="Y40" s="60">
        <f t="shared" si="11"/>
        <v>13</v>
      </c>
      <c r="Z40" s="60">
        <f t="shared" si="12"/>
        <v>0</v>
      </c>
      <c r="AA40" s="60">
        <f t="shared" si="13"/>
        <v>0</v>
      </c>
      <c r="AB40" s="60">
        <f t="shared" si="14"/>
        <v>0</v>
      </c>
      <c r="AC40" s="60">
        <f t="shared" si="15"/>
        <v>0</v>
      </c>
    </row>
    <row r="41" spans="1:29" ht="13.5" customHeight="1" x14ac:dyDescent="0.2">
      <c r="A41" s="47" t="str">
        <f>ЭТАПЫ!A21</f>
        <v>М</v>
      </c>
      <c r="B41" s="67">
        <f>ЭТАПЫ!C41</f>
        <v>0</v>
      </c>
      <c r="C41" s="67">
        <f>ЭТАПЫ!D41</f>
        <v>25</v>
      </c>
      <c r="D41" s="67">
        <f>ЭТАПЫ!E41</f>
        <v>1991</v>
      </c>
      <c r="E41" s="72" t="str">
        <f>ЭТАПЫ!F41</f>
        <v>Попов Артем</v>
      </c>
      <c r="F41" s="72">
        <f>ЭТАПЫ!G41</f>
        <v>0</v>
      </c>
      <c r="G41" s="52" t="str">
        <f>ЭТАПЫ!I41</f>
        <v>0</v>
      </c>
      <c r="H41" s="52" t="str">
        <f>ЭТАПЫ!K41</f>
        <v>0</v>
      </c>
      <c r="I41" s="52" t="str">
        <f>ЭТАПЫ!M41</f>
        <v>0</v>
      </c>
      <c r="J41" s="52" t="str">
        <f>ЭТАПЫ!O41</f>
        <v>0</v>
      </c>
      <c r="K41" s="52" t="str">
        <f>ЭТАПЫ!Q41</f>
        <v>0</v>
      </c>
      <c r="L41" s="52">
        <f>ЭТАПЫ!S41</f>
        <v>9</v>
      </c>
      <c r="M41" s="52" t="str">
        <f>ЭТАПЫ!U41</f>
        <v>0</v>
      </c>
      <c r="N41" s="52">
        <f>ЭТАПЫ!W41</f>
        <v>18</v>
      </c>
      <c r="O41" s="52" t="str">
        <f>ЭТАПЫ!Y41</f>
        <v>0</v>
      </c>
      <c r="P41" s="52" t="str">
        <f>ЭТАПЫ!AA41</f>
        <v>0</v>
      </c>
      <c r="Q41" s="52" t="str">
        <f>ЭТАПЫ!AC41</f>
        <v>0</v>
      </c>
      <c r="R41" s="52" t="str">
        <f>ЭТАПЫ!AE41</f>
        <v>0</v>
      </c>
      <c r="S41" s="52" t="str">
        <f>ЭТАПЫ!AG41</f>
        <v>0</v>
      </c>
      <c r="T41" s="52" t="str">
        <f>ЭТАПЫ!AI41</f>
        <v>0</v>
      </c>
      <c r="U41" s="55">
        <f t="shared" si="8"/>
        <v>2</v>
      </c>
      <c r="V41" s="57">
        <f t="shared" si="9"/>
        <v>27</v>
      </c>
      <c r="W41" s="58">
        <v>36</v>
      </c>
      <c r="X41" s="60">
        <f t="shared" si="10"/>
        <v>18</v>
      </c>
      <c r="Y41" s="60">
        <f t="shared" si="11"/>
        <v>9</v>
      </c>
      <c r="Z41" s="60">
        <f t="shared" si="12"/>
        <v>0</v>
      </c>
      <c r="AA41" s="60">
        <f t="shared" si="13"/>
        <v>0</v>
      </c>
      <c r="AB41" s="60">
        <f t="shared" si="14"/>
        <v>0</v>
      </c>
      <c r="AC41" s="60">
        <f t="shared" si="15"/>
        <v>0</v>
      </c>
    </row>
    <row r="42" spans="1:29" ht="13.5" customHeight="1" x14ac:dyDescent="0.2">
      <c r="A42" s="47" t="str">
        <f>ЭТАПЫ!A76</f>
        <v>М</v>
      </c>
      <c r="B42" s="67">
        <f>ЭТАПЫ!C42</f>
        <v>2</v>
      </c>
      <c r="C42" s="67">
        <f>ЭТАПЫ!D42</f>
        <v>38</v>
      </c>
      <c r="D42" s="67">
        <f>ЭТАПЫ!E42</f>
        <v>1978</v>
      </c>
      <c r="E42" s="72" t="str">
        <f>ЭТАПЫ!F42</f>
        <v>Долгов Алексей</v>
      </c>
      <c r="F42" s="72" t="str">
        <f>ЭТАПЫ!G42</f>
        <v>Азимут</v>
      </c>
      <c r="G42" s="52" t="str">
        <f>ЭТАПЫ!I42</f>
        <v>0</v>
      </c>
      <c r="H42" s="52" t="str">
        <f>ЭТАПЫ!K42</f>
        <v>0</v>
      </c>
      <c r="I42" s="52" t="str">
        <f>ЭТАПЫ!M42</f>
        <v>0</v>
      </c>
      <c r="J42" s="52" t="str">
        <f>ЭТАПЫ!O42</f>
        <v>0</v>
      </c>
      <c r="K42" s="52">
        <f>ЭТАПЫ!Q42</f>
        <v>24</v>
      </c>
      <c r="L42" s="52" t="str">
        <f>ЭТАПЫ!S42</f>
        <v>0</v>
      </c>
      <c r="M42" s="52" t="str">
        <f>ЭТАПЫ!U42</f>
        <v>0</v>
      </c>
      <c r="N42" s="52" t="str">
        <f>ЭТАПЫ!W42</f>
        <v>0</v>
      </c>
      <c r="O42" s="52" t="str">
        <f>ЭТАПЫ!Y42</f>
        <v>0</v>
      </c>
      <c r="P42" s="52" t="str">
        <f>ЭТАПЫ!AA42</f>
        <v>0</v>
      </c>
      <c r="Q42" s="52" t="str">
        <f>ЭТАПЫ!AC42</f>
        <v>0</v>
      </c>
      <c r="R42" s="52" t="str">
        <f>ЭТАПЫ!AE42</f>
        <v>0</v>
      </c>
      <c r="S42" s="52" t="str">
        <f>ЭТАПЫ!AG42</f>
        <v>0</v>
      </c>
      <c r="T42" s="52" t="str">
        <f>ЭТАПЫ!AI42</f>
        <v>0</v>
      </c>
      <c r="U42" s="55">
        <f t="shared" si="8"/>
        <v>1</v>
      </c>
      <c r="V42" s="57">
        <f t="shared" si="9"/>
        <v>24</v>
      </c>
      <c r="W42" s="58">
        <v>37</v>
      </c>
      <c r="X42" s="60">
        <f t="shared" si="10"/>
        <v>24</v>
      </c>
      <c r="Y42" s="60">
        <f t="shared" si="11"/>
        <v>0</v>
      </c>
      <c r="Z42" s="60">
        <f t="shared" si="12"/>
        <v>0</v>
      </c>
      <c r="AA42" s="60">
        <f t="shared" si="13"/>
        <v>0</v>
      </c>
      <c r="AB42" s="60">
        <f t="shared" si="14"/>
        <v>0</v>
      </c>
      <c r="AC42" s="60">
        <f t="shared" si="15"/>
        <v>0</v>
      </c>
    </row>
    <row r="43" spans="1:29" ht="13.5" customHeight="1" x14ac:dyDescent="0.2">
      <c r="A43" s="47" t="str">
        <f>ЭТАПЫ!A78</f>
        <v>М</v>
      </c>
      <c r="B43" s="67">
        <f>ЭТАПЫ!C43</f>
        <v>2</v>
      </c>
      <c r="C43" s="67">
        <f>ЭТАПЫ!D43</f>
        <v>38</v>
      </c>
      <c r="D43" s="67">
        <f>ЭТАПЫ!E43</f>
        <v>1978</v>
      </c>
      <c r="E43" s="72" t="str">
        <f>ЭТАПЫ!F43</f>
        <v>Тиранов Сергей</v>
      </c>
      <c r="F43" s="72">
        <f>ЭТАПЫ!G43</f>
        <v>0</v>
      </c>
      <c r="G43" s="52" t="str">
        <f>ЭТАПЫ!I43</f>
        <v>0</v>
      </c>
      <c r="H43" s="52" t="str">
        <f>ЭТАПЫ!K43</f>
        <v>0</v>
      </c>
      <c r="I43" s="52">
        <f>ЭТАПЫ!M43</f>
        <v>6</v>
      </c>
      <c r="J43" s="52" t="str">
        <f>ЭТАПЫ!O43</f>
        <v>0</v>
      </c>
      <c r="K43" s="52" t="str">
        <f>ЭТАПЫ!Q43</f>
        <v>0</v>
      </c>
      <c r="L43" s="52" t="str">
        <f>ЭТАПЫ!S43</f>
        <v>0</v>
      </c>
      <c r="M43" s="52" t="str">
        <f>ЭТАПЫ!U43</f>
        <v>0</v>
      </c>
      <c r="N43" s="52" t="str">
        <f>ЭТАПЫ!W43</f>
        <v>0</v>
      </c>
      <c r="O43" s="52">
        <f>ЭТАПЫ!Y43</f>
        <v>15</v>
      </c>
      <c r="P43" s="52" t="str">
        <f>ЭТАПЫ!AA43</f>
        <v>0</v>
      </c>
      <c r="Q43" s="52" t="str">
        <f>ЭТАПЫ!AC43</f>
        <v>0</v>
      </c>
      <c r="R43" s="52" t="str">
        <f>ЭТАПЫ!AE43</f>
        <v>0</v>
      </c>
      <c r="S43" s="52" t="str">
        <f>ЭТАПЫ!AG43</f>
        <v>0</v>
      </c>
      <c r="T43" s="52" t="str">
        <f>ЭТАПЫ!AI43</f>
        <v>0</v>
      </c>
      <c r="U43" s="55">
        <f t="shared" si="8"/>
        <v>2</v>
      </c>
      <c r="V43" s="57">
        <f t="shared" si="9"/>
        <v>21</v>
      </c>
      <c r="W43" s="58">
        <v>38</v>
      </c>
      <c r="X43" s="60">
        <f t="shared" si="10"/>
        <v>15</v>
      </c>
      <c r="Y43" s="60">
        <f t="shared" si="11"/>
        <v>6</v>
      </c>
      <c r="Z43" s="60">
        <f t="shared" si="12"/>
        <v>0</v>
      </c>
      <c r="AA43" s="60">
        <f t="shared" si="13"/>
        <v>0</v>
      </c>
      <c r="AB43" s="60">
        <f t="shared" si="14"/>
        <v>0</v>
      </c>
      <c r="AC43" s="60">
        <f t="shared" si="15"/>
        <v>0</v>
      </c>
    </row>
    <row r="44" spans="1:29" ht="13.5" customHeight="1" x14ac:dyDescent="0.2">
      <c r="A44" s="47" t="str">
        <f>ЭТАПЫ!A90</f>
        <v>М</v>
      </c>
      <c r="B44" s="67">
        <f>ЭТАПЫ!C44</f>
        <v>0</v>
      </c>
      <c r="C44" s="67">
        <f>ЭТАПЫ!D44</f>
        <v>2016</v>
      </c>
      <c r="D44" s="67">
        <f>ЭТАПЫ!E44</f>
        <v>0</v>
      </c>
      <c r="E44" s="72" t="str">
        <f>ЭТАПЫ!F44</f>
        <v>Штрауб Владислав</v>
      </c>
      <c r="F44" s="72">
        <f>ЭТАПЫ!G44</f>
        <v>0</v>
      </c>
      <c r="G44" s="52" t="str">
        <f>ЭТАПЫ!I44</f>
        <v>0</v>
      </c>
      <c r="H44" s="52" t="str">
        <f>ЭТАПЫ!K44</f>
        <v>0</v>
      </c>
      <c r="I44" s="52" t="str">
        <f>ЭТАПЫ!M44</f>
        <v>0</v>
      </c>
      <c r="J44" s="52" t="str">
        <f>ЭТАПЫ!O44</f>
        <v>0</v>
      </c>
      <c r="K44" s="52" t="str">
        <f>ЭТАПЫ!Q44</f>
        <v>0</v>
      </c>
      <c r="L44" s="52">
        <f>ЭТАПЫ!S44</f>
        <v>13</v>
      </c>
      <c r="M44" s="52">
        <f>ЭТАПЫ!U44</f>
        <v>8</v>
      </c>
      <c r="N44" s="52" t="str">
        <f>ЭТАПЫ!W44</f>
        <v>0</v>
      </c>
      <c r="O44" s="52" t="str">
        <f>ЭТАПЫ!Y44</f>
        <v>0</v>
      </c>
      <c r="P44" s="52" t="str">
        <f>ЭТАПЫ!AA44</f>
        <v>0</v>
      </c>
      <c r="Q44" s="52" t="str">
        <f>ЭТАПЫ!AC44</f>
        <v>0</v>
      </c>
      <c r="R44" s="52" t="str">
        <f>ЭТАПЫ!AE44</f>
        <v>0</v>
      </c>
      <c r="S44" s="52" t="str">
        <f>ЭТАПЫ!AG44</f>
        <v>0</v>
      </c>
      <c r="T44" s="52" t="str">
        <f>ЭТАПЫ!AI44</f>
        <v>0</v>
      </c>
      <c r="U44" s="55">
        <f t="shared" si="8"/>
        <v>2</v>
      </c>
      <c r="V44" s="57">
        <f t="shared" si="9"/>
        <v>21</v>
      </c>
      <c r="W44" s="58">
        <v>39</v>
      </c>
      <c r="X44" s="60">
        <f t="shared" si="10"/>
        <v>13</v>
      </c>
      <c r="Y44" s="60">
        <f t="shared" si="11"/>
        <v>8</v>
      </c>
      <c r="Z44" s="60">
        <f t="shared" si="12"/>
        <v>0</v>
      </c>
      <c r="AA44" s="60">
        <f t="shared" si="13"/>
        <v>0</v>
      </c>
      <c r="AB44" s="60">
        <f t="shared" si="14"/>
        <v>0</v>
      </c>
      <c r="AC44" s="60">
        <f t="shared" si="15"/>
        <v>0</v>
      </c>
    </row>
    <row r="45" spans="1:29" ht="13.5" customHeight="1" x14ac:dyDescent="0.2">
      <c r="A45" s="47" t="str">
        <f>ЭТАПЫ!A32</f>
        <v>М</v>
      </c>
      <c r="B45" s="67">
        <f>ЭТАПЫ!C45</f>
        <v>0</v>
      </c>
      <c r="C45" s="67">
        <f>ЭТАПЫ!D45</f>
        <v>30</v>
      </c>
      <c r="D45" s="67">
        <f>ЭТАПЫ!E45</f>
        <v>1986</v>
      </c>
      <c r="E45" s="72" t="str">
        <f>ЭТАПЫ!F45</f>
        <v>Пунегов Александр</v>
      </c>
      <c r="F45" s="72" t="str">
        <f>ЭТАПЫ!G45</f>
        <v>СЛИ</v>
      </c>
      <c r="G45" s="52" t="str">
        <f>ЭТАПЫ!I45</f>
        <v>0</v>
      </c>
      <c r="H45" s="52" t="str">
        <f>ЭТАПЫ!K45</f>
        <v>0</v>
      </c>
      <c r="I45" s="52" t="str">
        <f>ЭТАПЫ!M45</f>
        <v>0</v>
      </c>
      <c r="J45" s="52" t="str">
        <f>ЭТАПЫ!O45</f>
        <v>0</v>
      </c>
      <c r="K45" s="52" t="str">
        <f>ЭТАПЫ!Q45</f>
        <v>0</v>
      </c>
      <c r="L45" s="52" t="str">
        <f>ЭТАПЫ!S45</f>
        <v>0</v>
      </c>
      <c r="M45" s="52" t="str">
        <f>ЭТАПЫ!U45</f>
        <v>0</v>
      </c>
      <c r="N45" s="52" t="str">
        <f>ЭТАПЫ!W45</f>
        <v>0</v>
      </c>
      <c r="O45" s="52" t="str">
        <f>ЭТАПЫ!Y45</f>
        <v>0</v>
      </c>
      <c r="P45" s="52" t="str">
        <f>ЭТАПЫ!AA45</f>
        <v>0</v>
      </c>
      <c r="Q45" s="52" t="str">
        <f>ЭТАПЫ!AC45</f>
        <v>0</v>
      </c>
      <c r="R45" s="52">
        <f>ЭТАПЫ!AE45</f>
        <v>20</v>
      </c>
      <c r="S45" s="52" t="str">
        <f>ЭТАПЫ!AG45</f>
        <v>0</v>
      </c>
      <c r="T45" s="52" t="str">
        <f>ЭТАПЫ!AI45</f>
        <v>0</v>
      </c>
      <c r="U45" s="55">
        <f t="shared" si="8"/>
        <v>1</v>
      </c>
      <c r="V45" s="57">
        <f t="shared" si="9"/>
        <v>20</v>
      </c>
      <c r="W45" s="58">
        <v>40</v>
      </c>
      <c r="X45" s="60">
        <f t="shared" si="10"/>
        <v>20</v>
      </c>
      <c r="Y45" s="60">
        <f t="shared" si="11"/>
        <v>0</v>
      </c>
      <c r="Z45" s="60">
        <f t="shared" si="12"/>
        <v>0</v>
      </c>
      <c r="AA45" s="60">
        <f t="shared" si="13"/>
        <v>0</v>
      </c>
      <c r="AB45" s="60">
        <f t="shared" si="14"/>
        <v>0</v>
      </c>
      <c r="AC45" s="60">
        <f t="shared" si="15"/>
        <v>0</v>
      </c>
    </row>
    <row r="46" spans="1:29" ht="13.5" customHeight="1" x14ac:dyDescent="0.2">
      <c r="A46" s="47" t="str">
        <f>ЭТАПЫ!A23</f>
        <v>М</v>
      </c>
      <c r="B46" s="67">
        <f>ЭТАПЫ!C46</f>
        <v>0</v>
      </c>
      <c r="C46" s="67">
        <f>ЭТАПЫ!D46</f>
        <v>20</v>
      </c>
      <c r="D46" s="67">
        <f>ЭТАПЫ!E46</f>
        <v>1996</v>
      </c>
      <c r="E46" s="72" t="str">
        <f>ЭТАПЫ!F46</f>
        <v>Безносиков Владислав</v>
      </c>
      <c r="F46" s="72">
        <f>ЭТАПЫ!G46</f>
        <v>0</v>
      </c>
      <c r="G46" s="52" t="str">
        <f>ЭТАПЫ!I46</f>
        <v>0</v>
      </c>
      <c r="H46" s="52" t="str">
        <f>ЭТАПЫ!K46</f>
        <v>0</v>
      </c>
      <c r="I46" s="52" t="str">
        <f>ЭТАПЫ!M46</f>
        <v>0</v>
      </c>
      <c r="J46" s="52" t="str">
        <f>ЭТАПЫ!O46</f>
        <v>0</v>
      </c>
      <c r="K46" s="52" t="str">
        <f>ЭТАПЫ!Q46</f>
        <v>0</v>
      </c>
      <c r="L46" s="52" t="str">
        <f>ЭТАПЫ!S46</f>
        <v>0</v>
      </c>
      <c r="M46" s="52" t="str">
        <f>ЭТАПЫ!U46</f>
        <v>0</v>
      </c>
      <c r="N46" s="52" t="str">
        <f>ЭТАПЫ!W46</f>
        <v>0</v>
      </c>
      <c r="O46" s="52" t="str">
        <f>ЭТАПЫ!Y46</f>
        <v>0</v>
      </c>
      <c r="P46" s="52">
        <f>ЭТАПЫ!AA46</f>
        <v>20</v>
      </c>
      <c r="Q46" s="52" t="str">
        <f>ЭТАПЫ!AC46</f>
        <v>0</v>
      </c>
      <c r="R46" s="52" t="str">
        <f>ЭТАПЫ!AE46</f>
        <v>0</v>
      </c>
      <c r="S46" s="52" t="str">
        <f>ЭТАПЫ!AG46</f>
        <v>0</v>
      </c>
      <c r="T46" s="52" t="str">
        <f>ЭТАПЫ!AI46</f>
        <v>0</v>
      </c>
      <c r="U46" s="55">
        <f t="shared" si="8"/>
        <v>1</v>
      </c>
      <c r="V46" s="57">
        <f t="shared" si="9"/>
        <v>20</v>
      </c>
      <c r="W46" s="58">
        <v>40</v>
      </c>
      <c r="X46" s="60">
        <f t="shared" si="10"/>
        <v>20</v>
      </c>
      <c r="Y46" s="60">
        <f t="shared" si="11"/>
        <v>0</v>
      </c>
      <c r="Z46" s="60">
        <f t="shared" si="12"/>
        <v>0</v>
      </c>
      <c r="AA46" s="60">
        <f t="shared" si="13"/>
        <v>0</v>
      </c>
      <c r="AB46" s="60">
        <f t="shared" si="14"/>
        <v>0</v>
      </c>
      <c r="AC46" s="60">
        <f t="shared" si="15"/>
        <v>0</v>
      </c>
    </row>
    <row r="47" spans="1:29" ht="13.5" customHeight="1" x14ac:dyDescent="0.2">
      <c r="A47" s="47" t="str">
        <f>ЭТАПЫ!A13</f>
        <v>М</v>
      </c>
      <c r="B47" s="67">
        <f>ЭТАПЫ!C47</f>
        <v>0</v>
      </c>
      <c r="C47" s="67">
        <f>ЭТАПЫ!D47</f>
        <v>29</v>
      </c>
      <c r="D47" s="67">
        <f>ЭТАПЫ!E47</f>
        <v>1987</v>
      </c>
      <c r="E47" s="72" t="str">
        <f>ЭТАПЫ!F47</f>
        <v>Митюшев Виктор</v>
      </c>
      <c r="F47" s="72" t="str">
        <f>ЭТАПЫ!G47</f>
        <v>Корткерос</v>
      </c>
      <c r="G47" s="52">
        <f>ЭТАПЫ!I47</f>
        <v>19</v>
      </c>
      <c r="H47" s="52" t="str">
        <f>ЭТАПЫ!K47</f>
        <v>0</v>
      </c>
      <c r="I47" s="52" t="str">
        <f>ЭТАПЫ!M47</f>
        <v>0</v>
      </c>
      <c r="J47" s="52" t="str">
        <f>ЭТАПЫ!O47</f>
        <v>0</v>
      </c>
      <c r="K47" s="52" t="str">
        <f>ЭТАПЫ!Q47</f>
        <v>0</v>
      </c>
      <c r="L47" s="52" t="str">
        <f>ЭТАПЫ!S47</f>
        <v>0</v>
      </c>
      <c r="M47" s="52" t="str">
        <f>ЭТАПЫ!U47</f>
        <v>0</v>
      </c>
      <c r="N47" s="52" t="str">
        <f>ЭТАПЫ!W47</f>
        <v>0</v>
      </c>
      <c r="O47" s="52" t="str">
        <f>ЭТАПЫ!Y47</f>
        <v>0</v>
      </c>
      <c r="P47" s="52" t="str">
        <f>ЭТАПЫ!AA47</f>
        <v>0</v>
      </c>
      <c r="Q47" s="52" t="str">
        <f>ЭТАПЫ!AC47</f>
        <v>0</v>
      </c>
      <c r="R47" s="52" t="str">
        <f>ЭТАПЫ!AE47</f>
        <v>0</v>
      </c>
      <c r="S47" s="52" t="str">
        <f>ЭТАПЫ!AG47</f>
        <v>0</v>
      </c>
      <c r="T47" s="52" t="str">
        <f>ЭТАПЫ!AI47</f>
        <v>0</v>
      </c>
      <c r="U47" s="55">
        <f t="shared" si="8"/>
        <v>1</v>
      </c>
      <c r="V47" s="57">
        <f t="shared" si="9"/>
        <v>19</v>
      </c>
      <c r="W47" s="58">
        <v>42</v>
      </c>
      <c r="X47" s="60">
        <f t="shared" si="10"/>
        <v>19</v>
      </c>
      <c r="Y47" s="60">
        <f t="shared" si="11"/>
        <v>0</v>
      </c>
      <c r="Z47" s="60">
        <f t="shared" si="12"/>
        <v>0</v>
      </c>
      <c r="AA47" s="60">
        <f t="shared" si="13"/>
        <v>0</v>
      </c>
      <c r="AB47" s="60">
        <f t="shared" si="14"/>
        <v>0</v>
      </c>
      <c r="AC47" s="60">
        <f t="shared" si="15"/>
        <v>0</v>
      </c>
    </row>
    <row r="48" spans="1:29" ht="13.5" customHeight="1" x14ac:dyDescent="0.2">
      <c r="A48" s="47" t="str">
        <f>ЭТАПЫ!A60</f>
        <v>М</v>
      </c>
      <c r="B48" s="67">
        <f>ЭТАПЫ!C49</f>
        <v>0</v>
      </c>
      <c r="C48" s="67">
        <f>ЭТАПЫ!D49</f>
        <v>2016</v>
      </c>
      <c r="D48" s="67">
        <f>ЭТАПЫ!E49</f>
        <v>0</v>
      </c>
      <c r="E48" s="72" t="str">
        <f>ЭТАПЫ!F49</f>
        <v>Трифонов Константин</v>
      </c>
      <c r="F48" s="72">
        <f>ЭТАПЫ!G49</f>
        <v>0</v>
      </c>
      <c r="G48" s="52" t="str">
        <f>ЭТАПЫ!I49</f>
        <v>0</v>
      </c>
      <c r="H48" s="52" t="str">
        <f>ЭТАПЫ!K49</f>
        <v>0</v>
      </c>
      <c r="I48" s="52" t="str">
        <f>ЭТАПЫ!M49</f>
        <v>0</v>
      </c>
      <c r="J48" s="52" t="str">
        <f>ЭТАПЫ!O49</f>
        <v>0</v>
      </c>
      <c r="K48" s="52" t="str">
        <f>ЭТАПЫ!Q49</f>
        <v>0</v>
      </c>
      <c r="L48" s="52" t="str">
        <f>ЭТАПЫ!S49</f>
        <v>0</v>
      </c>
      <c r="M48" s="52" t="str">
        <f>ЭТАПЫ!U49</f>
        <v>0</v>
      </c>
      <c r="N48" s="52" t="str">
        <f>ЭТАПЫ!W49</f>
        <v>0</v>
      </c>
      <c r="O48" s="52" t="str">
        <f>ЭТАПЫ!Y49</f>
        <v>0</v>
      </c>
      <c r="P48" s="52" t="str">
        <f>ЭТАПЫ!AA49</f>
        <v>0</v>
      </c>
      <c r="Q48" s="52" t="str">
        <f>ЭТАПЫ!AC49</f>
        <v>0</v>
      </c>
      <c r="R48" s="52">
        <f>ЭТАПЫ!AE49</f>
        <v>18</v>
      </c>
      <c r="S48" s="52" t="str">
        <f>ЭТАПЫ!AG49</f>
        <v>0</v>
      </c>
      <c r="T48" s="52" t="str">
        <f>ЭТАПЫ!AI49</f>
        <v>0</v>
      </c>
      <c r="U48" s="55">
        <f t="shared" si="8"/>
        <v>1</v>
      </c>
      <c r="V48" s="57">
        <f t="shared" si="9"/>
        <v>18</v>
      </c>
      <c r="W48" s="58">
        <v>43</v>
      </c>
      <c r="X48" s="60">
        <f t="shared" si="10"/>
        <v>18</v>
      </c>
      <c r="Y48" s="60">
        <f t="shared" si="11"/>
        <v>0</v>
      </c>
      <c r="Z48" s="60">
        <f t="shared" si="12"/>
        <v>0</v>
      </c>
      <c r="AA48" s="60">
        <f t="shared" si="13"/>
        <v>0</v>
      </c>
      <c r="AB48" s="60">
        <f t="shared" si="14"/>
        <v>0</v>
      </c>
      <c r="AC48" s="60">
        <f t="shared" si="15"/>
        <v>0</v>
      </c>
    </row>
    <row r="49" spans="1:29" ht="13.5" customHeight="1" x14ac:dyDescent="0.2">
      <c r="A49" s="47" t="str">
        <f>ЭТАПЫ!A68</f>
        <v>М</v>
      </c>
      <c r="B49" s="67">
        <f>ЭТАПЫ!C48</f>
        <v>0</v>
      </c>
      <c r="C49" s="67">
        <f>ЭТАПЫ!D48</f>
        <v>15</v>
      </c>
      <c r="D49" s="67">
        <f>ЭТАПЫ!E48</f>
        <v>2001</v>
      </c>
      <c r="E49" s="72" t="str">
        <f>ЭТАПЫ!F48</f>
        <v>Безносиков Семён</v>
      </c>
      <c r="F49" s="72">
        <f>ЭТАПЫ!G48</f>
        <v>0</v>
      </c>
      <c r="G49" s="52" t="str">
        <f>ЭТАПЫ!I48</f>
        <v>0</v>
      </c>
      <c r="H49" s="52" t="str">
        <f>ЭТАПЫ!K48</f>
        <v>0</v>
      </c>
      <c r="I49" s="52" t="str">
        <f>ЭТАПЫ!M48</f>
        <v>0</v>
      </c>
      <c r="J49" s="52" t="str">
        <f>ЭТАПЫ!O48</f>
        <v>0</v>
      </c>
      <c r="K49" s="52" t="str">
        <f>ЭТАПЫ!Q48</f>
        <v>0</v>
      </c>
      <c r="L49" s="52" t="str">
        <f>ЭТАПЫ!S48</f>
        <v>0</v>
      </c>
      <c r="M49" s="52" t="str">
        <f>ЭТАПЫ!U48</f>
        <v>0</v>
      </c>
      <c r="N49" s="52" t="str">
        <f>ЭТАПЫ!W48</f>
        <v>0</v>
      </c>
      <c r="O49" s="52">
        <f>ЭТАПЫ!Y48</f>
        <v>8</v>
      </c>
      <c r="P49" s="52" t="str">
        <f>ЭТАПЫ!AA48</f>
        <v>0</v>
      </c>
      <c r="Q49" s="52">
        <f>ЭТАПЫ!AC48</f>
        <v>10</v>
      </c>
      <c r="R49" s="52" t="str">
        <f>ЭТАПЫ!AE48</f>
        <v>0</v>
      </c>
      <c r="S49" s="52" t="str">
        <f>ЭТАПЫ!AG48</f>
        <v>0</v>
      </c>
      <c r="T49" s="52" t="str">
        <f>ЭТАПЫ!AI48</f>
        <v>0</v>
      </c>
      <c r="U49" s="55">
        <f t="shared" si="8"/>
        <v>2</v>
      </c>
      <c r="V49" s="57">
        <f t="shared" si="9"/>
        <v>18</v>
      </c>
      <c r="W49" s="58">
        <v>44</v>
      </c>
      <c r="X49" s="60">
        <f t="shared" si="10"/>
        <v>10</v>
      </c>
      <c r="Y49" s="60">
        <f t="shared" si="11"/>
        <v>8</v>
      </c>
      <c r="Z49" s="60">
        <f t="shared" si="12"/>
        <v>0</v>
      </c>
      <c r="AA49" s="60">
        <f t="shared" si="13"/>
        <v>0</v>
      </c>
      <c r="AB49" s="60">
        <f t="shared" si="14"/>
        <v>0</v>
      </c>
      <c r="AC49" s="60">
        <f t="shared" si="15"/>
        <v>0</v>
      </c>
    </row>
    <row r="50" spans="1:29" ht="13.5" customHeight="1" x14ac:dyDescent="0.2">
      <c r="A50" s="47" t="str">
        <f>ЭТАПЫ!A71</f>
        <v>М</v>
      </c>
      <c r="B50" s="67">
        <f>ЭТАПЫ!C50</f>
        <v>0</v>
      </c>
      <c r="C50" s="67">
        <f>ЭТАПЫ!D50</f>
        <v>30</v>
      </c>
      <c r="D50" s="67">
        <f>ЭТАПЫ!E50</f>
        <v>1986</v>
      </c>
      <c r="E50" s="72" t="str">
        <f>ЭТАПЫ!F50</f>
        <v>Худяев Евгений</v>
      </c>
      <c r="F50" s="72" t="str">
        <f>ЭТАПЫ!G50</f>
        <v>СЭТУР</v>
      </c>
      <c r="G50" s="52" t="str">
        <f>ЭТАПЫ!I50</f>
        <v>0</v>
      </c>
      <c r="H50" s="52">
        <f>ЭТАПЫ!K50</f>
        <v>16</v>
      </c>
      <c r="I50" s="52" t="str">
        <f>ЭТАПЫ!M50</f>
        <v>0</v>
      </c>
      <c r="J50" s="52" t="str">
        <f>ЭТАПЫ!O50</f>
        <v>0</v>
      </c>
      <c r="K50" s="52" t="str">
        <f>ЭТАПЫ!Q50</f>
        <v>0</v>
      </c>
      <c r="L50" s="52" t="str">
        <f>ЭТАПЫ!S50</f>
        <v>0</v>
      </c>
      <c r="M50" s="52" t="str">
        <f>ЭТАПЫ!U50</f>
        <v>0</v>
      </c>
      <c r="N50" s="52" t="str">
        <f>ЭТАПЫ!W50</f>
        <v>0</v>
      </c>
      <c r="O50" s="52" t="str">
        <f>ЭТАПЫ!Y50</f>
        <v>0</v>
      </c>
      <c r="P50" s="52" t="str">
        <f>ЭТАПЫ!AA50</f>
        <v>0</v>
      </c>
      <c r="Q50" s="52" t="str">
        <f>ЭТАПЫ!AC50</f>
        <v>0</v>
      </c>
      <c r="R50" s="52" t="str">
        <f>ЭТАПЫ!AE50</f>
        <v>0</v>
      </c>
      <c r="S50" s="52" t="str">
        <f>ЭТАПЫ!AG50</f>
        <v>0</v>
      </c>
      <c r="T50" s="52" t="str">
        <f>ЭТАПЫ!AI50</f>
        <v>0</v>
      </c>
      <c r="U50" s="55">
        <f t="shared" si="8"/>
        <v>1</v>
      </c>
      <c r="V50" s="57">
        <f t="shared" si="9"/>
        <v>16</v>
      </c>
      <c r="W50" s="58">
        <v>45</v>
      </c>
      <c r="X50" s="60">
        <f t="shared" si="10"/>
        <v>16</v>
      </c>
      <c r="Y50" s="60">
        <f t="shared" si="11"/>
        <v>0</v>
      </c>
      <c r="Z50" s="60">
        <f t="shared" si="12"/>
        <v>0</v>
      </c>
      <c r="AA50" s="60">
        <f t="shared" si="13"/>
        <v>0</v>
      </c>
      <c r="AB50" s="60">
        <f t="shared" si="14"/>
        <v>0</v>
      </c>
      <c r="AC50" s="60">
        <f t="shared" si="15"/>
        <v>0</v>
      </c>
    </row>
    <row r="51" spans="1:29" ht="13.5" customHeight="1" x14ac:dyDescent="0.2">
      <c r="A51" s="47" t="str">
        <f>ЭТАПЫ!A27</f>
        <v>М</v>
      </c>
      <c r="B51" s="67">
        <f>ЭТАПЫ!C51</f>
        <v>4</v>
      </c>
      <c r="C51" s="67">
        <f>ЭТАПЫ!D51</f>
        <v>62</v>
      </c>
      <c r="D51" s="67">
        <f>ЭТАПЫ!E51</f>
        <v>1954</v>
      </c>
      <c r="E51" s="72" t="str">
        <f>ЭТАПЫ!F51</f>
        <v>Смолев Геннадий</v>
      </c>
      <c r="F51" s="72">
        <f>ЭТАПЫ!G51</f>
        <v>0</v>
      </c>
      <c r="G51" s="52">
        <f>ЭТАПЫ!I51</f>
        <v>14</v>
      </c>
      <c r="H51" s="52" t="str">
        <f>ЭТАПЫ!K51</f>
        <v>0</v>
      </c>
      <c r="I51" s="52" t="str">
        <f>ЭТАПЫ!M51</f>
        <v>0</v>
      </c>
      <c r="J51" s="52" t="str">
        <f>ЭТАПЫ!O51</f>
        <v>0</v>
      </c>
      <c r="K51" s="52" t="str">
        <f>ЭТАПЫ!Q51</f>
        <v>0</v>
      </c>
      <c r="L51" s="52" t="str">
        <f>ЭТАПЫ!S51</f>
        <v>0</v>
      </c>
      <c r="M51" s="52" t="str">
        <f>ЭТАПЫ!U51</f>
        <v>0</v>
      </c>
      <c r="N51" s="52" t="str">
        <f>ЭТАПЫ!W51</f>
        <v>0</v>
      </c>
      <c r="O51" s="52" t="str">
        <f>ЭТАПЫ!Y51</f>
        <v>0</v>
      </c>
      <c r="P51" s="52" t="str">
        <f>ЭТАПЫ!AA51</f>
        <v>0</v>
      </c>
      <c r="Q51" s="52" t="str">
        <f>ЭТАПЫ!AC51</f>
        <v>0</v>
      </c>
      <c r="R51" s="52" t="str">
        <f>ЭТАПЫ!AE51</f>
        <v>0</v>
      </c>
      <c r="S51" s="52" t="str">
        <f>ЭТАПЫ!AG51</f>
        <v>0</v>
      </c>
      <c r="T51" s="52" t="str">
        <f>ЭТАПЫ!AI51</f>
        <v>0</v>
      </c>
      <c r="U51" s="55">
        <f t="shared" si="8"/>
        <v>1</v>
      </c>
      <c r="V51" s="57">
        <f t="shared" si="9"/>
        <v>14</v>
      </c>
      <c r="W51" s="58">
        <v>46</v>
      </c>
      <c r="X51" s="60">
        <f t="shared" si="10"/>
        <v>14</v>
      </c>
      <c r="Y51" s="60">
        <f t="shared" si="11"/>
        <v>0</v>
      </c>
      <c r="Z51" s="60">
        <f t="shared" si="12"/>
        <v>0</v>
      </c>
      <c r="AA51" s="60">
        <f t="shared" si="13"/>
        <v>0</v>
      </c>
      <c r="AB51" s="60">
        <f t="shared" si="14"/>
        <v>0</v>
      </c>
      <c r="AC51" s="60">
        <f t="shared" si="15"/>
        <v>0</v>
      </c>
    </row>
    <row r="52" spans="1:29" ht="13.5" customHeight="1" x14ac:dyDescent="0.2">
      <c r="A52" s="47" t="str">
        <f>ЭТАПЫ!A74</f>
        <v>М</v>
      </c>
      <c r="B52" s="67">
        <f>ЭТАПЫ!C52</f>
        <v>0</v>
      </c>
      <c r="C52" s="67">
        <f>ЭТАПЫ!D52</f>
        <v>19</v>
      </c>
      <c r="D52" s="67">
        <f>ЭТАПЫ!E52</f>
        <v>1997</v>
      </c>
      <c r="E52" s="72" t="str">
        <f>ЭТАПЫ!F52</f>
        <v>Табаев Павел</v>
      </c>
      <c r="F52" s="72">
        <f>ЭТАПЫ!G52</f>
        <v>0</v>
      </c>
      <c r="G52" s="52" t="str">
        <f>ЭТАПЫ!I52</f>
        <v>0</v>
      </c>
      <c r="H52" s="52">
        <f>ЭТАПЫ!K52</f>
        <v>13</v>
      </c>
      <c r="I52" s="52" t="str">
        <f>ЭТАПЫ!M52</f>
        <v>0</v>
      </c>
      <c r="J52" s="52" t="str">
        <f>ЭТАПЫ!O52</f>
        <v>0</v>
      </c>
      <c r="K52" s="52" t="str">
        <f>ЭТАПЫ!Q52</f>
        <v>0</v>
      </c>
      <c r="L52" s="52" t="str">
        <f>ЭТАПЫ!S52</f>
        <v>0</v>
      </c>
      <c r="M52" s="52" t="str">
        <f>ЭТАПЫ!U52</f>
        <v>0</v>
      </c>
      <c r="N52" s="52" t="str">
        <f>ЭТАПЫ!W52</f>
        <v>0</v>
      </c>
      <c r="O52" s="52" t="str">
        <f>ЭТАПЫ!Y52</f>
        <v>0</v>
      </c>
      <c r="P52" s="52" t="str">
        <f>ЭТАПЫ!AA52</f>
        <v>0</v>
      </c>
      <c r="Q52" s="52" t="str">
        <f>ЭТАПЫ!AC52</f>
        <v>0</v>
      </c>
      <c r="R52" s="52" t="str">
        <f>ЭТАПЫ!AE52</f>
        <v>0</v>
      </c>
      <c r="S52" s="52" t="str">
        <f>ЭТАПЫ!AG52</f>
        <v>0</v>
      </c>
      <c r="T52" s="52" t="str">
        <f>ЭТАПЫ!AI52</f>
        <v>0</v>
      </c>
      <c r="U52" s="55">
        <f t="shared" si="8"/>
        <v>1</v>
      </c>
      <c r="V52" s="57">
        <f t="shared" si="9"/>
        <v>13</v>
      </c>
      <c r="W52" s="58">
        <v>47</v>
      </c>
      <c r="X52" s="60">
        <f t="shared" si="10"/>
        <v>13</v>
      </c>
      <c r="Y52" s="60">
        <f t="shared" si="11"/>
        <v>0</v>
      </c>
      <c r="Z52" s="60">
        <f t="shared" si="12"/>
        <v>0</v>
      </c>
      <c r="AA52" s="60">
        <f t="shared" si="13"/>
        <v>0</v>
      </c>
      <c r="AB52" s="60">
        <f t="shared" si="14"/>
        <v>0</v>
      </c>
      <c r="AC52" s="60">
        <f t="shared" si="15"/>
        <v>0</v>
      </c>
    </row>
    <row r="53" spans="1:29" ht="13.5" customHeight="1" x14ac:dyDescent="0.2">
      <c r="A53" s="47" t="str">
        <f>ЭТАПЫ!A88</f>
        <v>М</v>
      </c>
      <c r="B53" s="67">
        <f>ЭТАПЫ!C53</f>
        <v>0</v>
      </c>
      <c r="C53" s="67">
        <f>ЭТАПЫ!D53</f>
        <v>20</v>
      </c>
      <c r="D53" s="67">
        <f>ЭТАПЫ!E53</f>
        <v>1996</v>
      </c>
      <c r="E53" s="72" t="str">
        <f>ЭТАПЫ!F53</f>
        <v>Долинин Александр</v>
      </c>
      <c r="F53" s="72">
        <f>ЭТАПЫ!G53</f>
        <v>0</v>
      </c>
      <c r="G53" s="52" t="str">
        <f>ЭТАПЫ!I53</f>
        <v>0</v>
      </c>
      <c r="H53" s="52" t="str">
        <f>ЭТАПЫ!K53</f>
        <v>0</v>
      </c>
      <c r="I53" s="52">
        <f>ЭТАПЫ!M53</f>
        <v>12</v>
      </c>
      <c r="J53" s="52" t="str">
        <f>ЭТАПЫ!O53</f>
        <v>0</v>
      </c>
      <c r="K53" s="52" t="str">
        <f>ЭТАПЫ!Q53</f>
        <v>0</v>
      </c>
      <c r="L53" s="52" t="str">
        <f>ЭТАПЫ!S53</f>
        <v>0</v>
      </c>
      <c r="M53" s="52" t="str">
        <f>ЭТАПЫ!U53</f>
        <v>0</v>
      </c>
      <c r="N53" s="52" t="str">
        <f>ЭТАПЫ!W53</f>
        <v>0</v>
      </c>
      <c r="O53" s="52" t="str">
        <f>ЭТАПЫ!Y53</f>
        <v>0</v>
      </c>
      <c r="P53" s="52" t="str">
        <f>ЭТАПЫ!AA53</f>
        <v>0</v>
      </c>
      <c r="Q53" s="52" t="str">
        <f>ЭТАПЫ!AC53</f>
        <v>0</v>
      </c>
      <c r="R53" s="52" t="str">
        <f>ЭТАПЫ!AE53</f>
        <v>0</v>
      </c>
      <c r="S53" s="52" t="str">
        <f>ЭТАПЫ!AG53</f>
        <v>0</v>
      </c>
      <c r="T53" s="52" t="str">
        <f>ЭТАПЫ!AI53</f>
        <v>0</v>
      </c>
      <c r="U53" s="55">
        <f t="shared" si="8"/>
        <v>1</v>
      </c>
      <c r="V53" s="57">
        <f t="shared" si="9"/>
        <v>12</v>
      </c>
      <c r="W53" s="58">
        <v>48</v>
      </c>
      <c r="X53" s="60">
        <f t="shared" si="10"/>
        <v>12</v>
      </c>
      <c r="Y53" s="60">
        <f t="shared" si="11"/>
        <v>0</v>
      </c>
      <c r="Z53" s="60">
        <f t="shared" si="12"/>
        <v>0</v>
      </c>
      <c r="AA53" s="60">
        <f t="shared" si="13"/>
        <v>0</v>
      </c>
      <c r="AB53" s="60">
        <f t="shared" si="14"/>
        <v>0</v>
      </c>
      <c r="AC53" s="60">
        <f t="shared" si="15"/>
        <v>0</v>
      </c>
    </row>
    <row r="54" spans="1:29" ht="13.5" customHeight="1" x14ac:dyDescent="0.2">
      <c r="A54" s="47" t="str">
        <f>ЭТАПЫ!A92</f>
        <v>М</v>
      </c>
      <c r="B54" s="67">
        <f>ЭТАПЫ!C55</f>
        <v>0</v>
      </c>
      <c r="C54" s="67">
        <f>ЭТАПЫ!D55</f>
        <v>14</v>
      </c>
      <c r="D54" s="67">
        <f>ЭТАПЫ!E55</f>
        <v>2002</v>
      </c>
      <c r="E54" s="72" t="str">
        <f>ЭТАПЫ!F55</f>
        <v>Чупров Павел</v>
      </c>
      <c r="F54" s="72">
        <f>ЭТАПЫ!G55</f>
        <v>0</v>
      </c>
      <c r="G54" s="52" t="str">
        <f>ЭТАПЫ!I55</f>
        <v>0</v>
      </c>
      <c r="H54" s="52" t="str">
        <f>ЭТАПЫ!K55</f>
        <v>0</v>
      </c>
      <c r="I54" s="52" t="str">
        <f>ЭТАПЫ!M55</f>
        <v>0</v>
      </c>
      <c r="J54" s="52" t="str">
        <f>ЭТАПЫ!O55</f>
        <v>0</v>
      </c>
      <c r="K54" s="52" t="str">
        <f>ЭТАПЫ!Q55</f>
        <v>0</v>
      </c>
      <c r="L54" s="52" t="str">
        <f>ЭТАПЫ!S55</f>
        <v>0</v>
      </c>
      <c r="M54" s="52" t="str">
        <f>ЭТАПЫ!U55</f>
        <v>0</v>
      </c>
      <c r="N54" s="52" t="str">
        <f>ЭТАПЫ!W55</f>
        <v>0</v>
      </c>
      <c r="O54" s="52" t="str">
        <f>ЭТАПЫ!Y55</f>
        <v>0</v>
      </c>
      <c r="P54" s="52" t="str">
        <f>ЭТАПЫ!AA55</f>
        <v>0</v>
      </c>
      <c r="Q54" s="52" t="str">
        <f>ЭТАПЫ!AC55</f>
        <v>0</v>
      </c>
      <c r="R54" s="52" t="str">
        <f>ЭТАПЫ!AE55</f>
        <v>0</v>
      </c>
      <c r="S54" s="52" t="str">
        <f>ЭТАПЫ!AG55</f>
        <v>0</v>
      </c>
      <c r="T54" s="52">
        <f>ЭТАПЫ!AI55</f>
        <v>12</v>
      </c>
      <c r="U54" s="55">
        <f t="shared" si="8"/>
        <v>1</v>
      </c>
      <c r="V54" s="57">
        <f t="shared" si="9"/>
        <v>12</v>
      </c>
      <c r="W54" s="58">
        <v>48</v>
      </c>
      <c r="X54" s="60">
        <f t="shared" si="10"/>
        <v>12</v>
      </c>
      <c r="Y54" s="60">
        <f t="shared" si="11"/>
        <v>0</v>
      </c>
      <c r="Z54" s="60">
        <f t="shared" si="12"/>
        <v>0</v>
      </c>
      <c r="AA54" s="60">
        <f t="shared" si="13"/>
        <v>0</v>
      </c>
      <c r="AB54" s="60">
        <f t="shared" si="14"/>
        <v>0</v>
      </c>
      <c r="AC54" s="60">
        <f t="shared" si="15"/>
        <v>0</v>
      </c>
    </row>
    <row r="55" spans="1:29" ht="13.5" customHeight="1" x14ac:dyDescent="0.2">
      <c r="A55" s="47" t="str">
        <f>ЭТАПЫ!A44</f>
        <v>М</v>
      </c>
      <c r="B55" s="67">
        <f>ЭТАПЫ!C56</f>
        <v>0</v>
      </c>
      <c r="C55" s="67">
        <f>ЭТАПЫ!D56</f>
        <v>14</v>
      </c>
      <c r="D55" s="67">
        <f>ЭТАПЫ!E56</f>
        <v>2002</v>
      </c>
      <c r="E55" s="72" t="str">
        <f>ЭТАПЫ!F56</f>
        <v>Кузьчуткомов Кирилл</v>
      </c>
      <c r="F55" s="72">
        <f>ЭТАПЫ!G56</f>
        <v>0</v>
      </c>
      <c r="G55" s="52" t="str">
        <f>ЭТАПЫ!I56</f>
        <v>0</v>
      </c>
      <c r="H55" s="52" t="str">
        <f>ЭТАПЫ!K56</f>
        <v>0</v>
      </c>
      <c r="I55" s="52" t="str">
        <f>ЭТАПЫ!M56</f>
        <v>0</v>
      </c>
      <c r="J55" s="52" t="str">
        <f>ЭТАПЫ!O56</f>
        <v>0</v>
      </c>
      <c r="K55" s="52" t="str">
        <f>ЭТАПЫ!Q56</f>
        <v>0</v>
      </c>
      <c r="L55" s="52" t="str">
        <f>ЭТАПЫ!S56</f>
        <v>0</v>
      </c>
      <c r="M55" s="52" t="str">
        <f>ЭТАПЫ!U56</f>
        <v>0</v>
      </c>
      <c r="N55" s="52" t="str">
        <f>ЭТАПЫ!W56</f>
        <v>0</v>
      </c>
      <c r="O55" s="52" t="str">
        <f>ЭТАПЫ!Y56</f>
        <v>0</v>
      </c>
      <c r="P55" s="52" t="str">
        <f>ЭТАПЫ!AA56</f>
        <v>0</v>
      </c>
      <c r="Q55" s="52" t="str">
        <f>ЭТАПЫ!AC56</f>
        <v>0</v>
      </c>
      <c r="R55" s="52" t="str">
        <f>ЭТАПЫ!AE56</f>
        <v>0</v>
      </c>
      <c r="S55" s="52" t="str">
        <f>ЭТАПЫ!AG56</f>
        <v>0</v>
      </c>
      <c r="T55" s="52">
        <f>ЭТАПЫ!AI56</f>
        <v>12</v>
      </c>
      <c r="U55" s="55">
        <f t="shared" si="8"/>
        <v>1</v>
      </c>
      <c r="V55" s="57">
        <f t="shared" si="9"/>
        <v>12</v>
      </c>
      <c r="W55" s="58">
        <v>48</v>
      </c>
      <c r="X55" s="60">
        <f t="shared" si="10"/>
        <v>12</v>
      </c>
      <c r="Y55" s="60">
        <f t="shared" si="11"/>
        <v>0</v>
      </c>
      <c r="Z55" s="60">
        <f t="shared" si="12"/>
        <v>0</v>
      </c>
      <c r="AA55" s="60">
        <f t="shared" si="13"/>
        <v>0</v>
      </c>
      <c r="AB55" s="60">
        <f t="shared" si="14"/>
        <v>0</v>
      </c>
      <c r="AC55" s="60">
        <f t="shared" si="15"/>
        <v>0</v>
      </c>
    </row>
    <row r="56" spans="1:29" ht="13.5" customHeight="1" x14ac:dyDescent="0.2">
      <c r="A56" s="47" t="str">
        <f>ЭТАПЫ!A91</f>
        <v>М</v>
      </c>
      <c r="B56" s="67">
        <f>ЭТАПЫ!C54</f>
        <v>0</v>
      </c>
      <c r="C56" s="67">
        <f>ЭТАПЫ!D54</f>
        <v>30</v>
      </c>
      <c r="D56" s="67">
        <f>ЭТАПЫ!E54</f>
        <v>1986</v>
      </c>
      <c r="E56" s="72" t="str">
        <f>ЭТАПЫ!F54</f>
        <v>Власов Андрей</v>
      </c>
      <c r="F56" s="72">
        <f>ЭТАПЫ!G54</f>
        <v>0</v>
      </c>
      <c r="G56" s="52" t="str">
        <f>ЭТАПЫ!I54</f>
        <v>0</v>
      </c>
      <c r="H56" s="52" t="str">
        <f>ЭТАПЫ!K54</f>
        <v>0</v>
      </c>
      <c r="I56" s="52">
        <f>ЭТАПЫ!M54</f>
        <v>5</v>
      </c>
      <c r="J56" s="52" t="str">
        <f>ЭТАПЫ!O54</f>
        <v>0</v>
      </c>
      <c r="K56" s="52" t="str">
        <f>ЭТАПЫ!Q54</f>
        <v>0</v>
      </c>
      <c r="L56" s="52" t="str">
        <f>ЭТАПЫ!S54</f>
        <v>0</v>
      </c>
      <c r="M56" s="52" t="str">
        <f>ЭТАПЫ!U54</f>
        <v>0</v>
      </c>
      <c r="N56" s="52" t="str">
        <f>ЭТАПЫ!W54</f>
        <v>0</v>
      </c>
      <c r="O56" s="52">
        <f>ЭТАПЫ!Y54</f>
        <v>7</v>
      </c>
      <c r="P56" s="52" t="str">
        <f>ЭТАПЫ!AA54</f>
        <v>0</v>
      </c>
      <c r="Q56" s="52" t="str">
        <f>ЭТАПЫ!AC54</f>
        <v>0</v>
      </c>
      <c r="R56" s="52" t="str">
        <f>ЭТАПЫ!AE54</f>
        <v>0</v>
      </c>
      <c r="S56" s="52" t="str">
        <f>ЭТАПЫ!AG54</f>
        <v>0</v>
      </c>
      <c r="T56" s="52" t="str">
        <f>ЭТАПЫ!AI54</f>
        <v>0</v>
      </c>
      <c r="U56" s="55">
        <f t="shared" si="8"/>
        <v>2</v>
      </c>
      <c r="V56" s="57">
        <f t="shared" si="9"/>
        <v>12</v>
      </c>
      <c r="W56" s="58">
        <v>51</v>
      </c>
      <c r="X56" s="60">
        <f t="shared" si="10"/>
        <v>7</v>
      </c>
      <c r="Y56" s="60">
        <f t="shared" si="11"/>
        <v>5</v>
      </c>
      <c r="Z56" s="60">
        <f t="shared" si="12"/>
        <v>0</v>
      </c>
      <c r="AA56" s="60">
        <f t="shared" si="13"/>
        <v>0</v>
      </c>
      <c r="AB56" s="60">
        <f t="shared" si="14"/>
        <v>0</v>
      </c>
      <c r="AC56" s="60">
        <f t="shared" si="15"/>
        <v>0</v>
      </c>
    </row>
    <row r="57" spans="1:29" ht="13.5" customHeight="1" x14ac:dyDescent="0.2">
      <c r="A57" s="47" t="str">
        <f>ЭТАПЫ!A59</f>
        <v>М</v>
      </c>
      <c r="B57" s="67">
        <f>ЭТАПЫ!C57</f>
        <v>0</v>
      </c>
      <c r="C57" s="67">
        <f>ЭТАПЫ!D57</f>
        <v>17</v>
      </c>
      <c r="D57" s="67">
        <f>ЭТАПЫ!E57</f>
        <v>1999</v>
      </c>
      <c r="E57" s="72" t="str">
        <f>ЭТАПЫ!F57</f>
        <v>Косолапов Юрий</v>
      </c>
      <c r="F57" s="72">
        <f>ЭТАПЫ!G57</f>
        <v>0</v>
      </c>
      <c r="G57" s="52">
        <f>ЭТАПЫ!I57</f>
        <v>11</v>
      </c>
      <c r="H57" s="52" t="str">
        <f>ЭТАПЫ!K57</f>
        <v>0</v>
      </c>
      <c r="I57" s="52" t="str">
        <f>ЭТАПЫ!M57</f>
        <v>0</v>
      </c>
      <c r="J57" s="52" t="str">
        <f>ЭТАПЫ!O57</f>
        <v>0</v>
      </c>
      <c r="K57" s="52" t="str">
        <f>ЭТАПЫ!Q57</f>
        <v>0</v>
      </c>
      <c r="L57" s="52" t="str">
        <f>ЭТАПЫ!S57</f>
        <v>0</v>
      </c>
      <c r="M57" s="52" t="str">
        <f>ЭТАПЫ!U57</f>
        <v>0</v>
      </c>
      <c r="N57" s="52" t="str">
        <f>ЭТАПЫ!W57</f>
        <v>0</v>
      </c>
      <c r="O57" s="52" t="str">
        <f>ЭТАПЫ!Y57</f>
        <v>0</v>
      </c>
      <c r="P57" s="52" t="str">
        <f>ЭТАПЫ!AA57</f>
        <v>0</v>
      </c>
      <c r="Q57" s="52" t="str">
        <f>ЭТАПЫ!AC57</f>
        <v>0</v>
      </c>
      <c r="R57" s="52" t="str">
        <f>ЭТАПЫ!AE57</f>
        <v>0</v>
      </c>
      <c r="S57" s="52" t="str">
        <f>ЭТАПЫ!AG57</f>
        <v>0</v>
      </c>
      <c r="T57" s="52" t="str">
        <f>ЭТАПЫ!AI57</f>
        <v>0</v>
      </c>
      <c r="U57" s="55">
        <f t="shared" si="8"/>
        <v>1</v>
      </c>
      <c r="V57" s="57">
        <f t="shared" si="9"/>
        <v>11</v>
      </c>
      <c r="W57" s="58">
        <v>52</v>
      </c>
      <c r="X57" s="60">
        <f t="shared" si="10"/>
        <v>11</v>
      </c>
      <c r="Y57" s="60">
        <f t="shared" si="11"/>
        <v>0</v>
      </c>
      <c r="Z57" s="60">
        <f t="shared" si="12"/>
        <v>0</v>
      </c>
      <c r="AA57" s="60">
        <f t="shared" si="13"/>
        <v>0</v>
      </c>
      <c r="AB57" s="60">
        <f t="shared" si="14"/>
        <v>0</v>
      </c>
      <c r="AC57" s="60">
        <f t="shared" si="15"/>
        <v>0</v>
      </c>
    </row>
    <row r="58" spans="1:29" ht="13.5" customHeight="1" x14ac:dyDescent="0.2">
      <c r="A58" s="47" t="str">
        <f>ЭТАПЫ!A83</f>
        <v>М</v>
      </c>
      <c r="B58" s="67">
        <f>ЭТАПЫ!C58</f>
        <v>0</v>
      </c>
      <c r="C58" s="67">
        <f>ЭТАПЫ!D58</f>
        <v>28</v>
      </c>
      <c r="D58" s="67">
        <f>ЭТАПЫ!E58</f>
        <v>1988</v>
      </c>
      <c r="E58" s="72" t="str">
        <f>ЭТАПЫ!F58</f>
        <v>Гринвальд Иван</v>
      </c>
      <c r="F58" s="72">
        <f>ЭТАПЫ!G58</f>
        <v>0</v>
      </c>
      <c r="G58" s="52" t="str">
        <f>ЭТАПЫ!I58</f>
        <v>0</v>
      </c>
      <c r="H58" s="52" t="str">
        <f>ЭТАПЫ!K58</f>
        <v>0</v>
      </c>
      <c r="I58" s="52" t="str">
        <f>ЭТАПЫ!M58</f>
        <v>0</v>
      </c>
      <c r="J58" s="52" t="str">
        <f>ЭТАПЫ!O58</f>
        <v>0</v>
      </c>
      <c r="K58" s="52" t="str">
        <f>ЭТАПЫ!Q58</f>
        <v>0</v>
      </c>
      <c r="L58" s="52" t="str">
        <f>ЭТАПЫ!S58</f>
        <v>0</v>
      </c>
      <c r="M58" s="52" t="str">
        <f>ЭТАПЫ!U58</f>
        <v>0</v>
      </c>
      <c r="N58" s="52" t="str">
        <f>ЭТАПЫ!W58</f>
        <v>0</v>
      </c>
      <c r="O58" s="52" t="str">
        <f>ЭТАПЫ!Y58</f>
        <v>0</v>
      </c>
      <c r="P58" s="52">
        <f>ЭТАПЫ!AA58</f>
        <v>11</v>
      </c>
      <c r="Q58" s="52" t="str">
        <f>ЭТАПЫ!AC58</f>
        <v>0</v>
      </c>
      <c r="R58" s="52" t="str">
        <f>ЭТАПЫ!AE58</f>
        <v>0</v>
      </c>
      <c r="S58" s="52" t="str">
        <f>ЭТАПЫ!AG58</f>
        <v>0</v>
      </c>
      <c r="T58" s="52" t="str">
        <f>ЭТАПЫ!AI58</f>
        <v>0</v>
      </c>
      <c r="U58" s="55">
        <f t="shared" si="8"/>
        <v>1</v>
      </c>
      <c r="V58" s="57">
        <f t="shared" si="9"/>
        <v>11</v>
      </c>
      <c r="W58" s="58">
        <v>52</v>
      </c>
      <c r="X58" s="60">
        <f t="shared" si="10"/>
        <v>11</v>
      </c>
      <c r="Y58" s="60">
        <f t="shared" si="11"/>
        <v>0</v>
      </c>
      <c r="Z58" s="60">
        <f t="shared" si="12"/>
        <v>0</v>
      </c>
      <c r="AA58" s="60">
        <f t="shared" si="13"/>
        <v>0</v>
      </c>
      <c r="AB58" s="60">
        <f t="shared" si="14"/>
        <v>0</v>
      </c>
      <c r="AC58" s="60">
        <f t="shared" si="15"/>
        <v>0</v>
      </c>
    </row>
    <row r="59" spans="1:29" ht="13.5" customHeight="1" x14ac:dyDescent="0.2">
      <c r="A59" s="47" t="str">
        <f>ЭТАПЫ!A54</f>
        <v>М</v>
      </c>
      <c r="B59" s="67">
        <f>ЭТАПЫ!C59</f>
        <v>2</v>
      </c>
      <c r="C59" s="67">
        <f>ЭТАПЫ!D59</f>
        <v>36</v>
      </c>
      <c r="D59" s="67">
        <f>ЭТАПЫ!E59</f>
        <v>1980</v>
      </c>
      <c r="E59" s="72" t="str">
        <f>ЭТАПЫ!F59</f>
        <v>Баянтуев Евгений</v>
      </c>
      <c r="F59" s="72" t="str">
        <f>ЭТАПЫ!G59</f>
        <v>Туристы</v>
      </c>
      <c r="G59" s="52" t="str">
        <f>ЭТАПЫ!I59</f>
        <v>0</v>
      </c>
      <c r="H59" s="52" t="str">
        <f>ЭТАПЫ!K59</f>
        <v>0</v>
      </c>
      <c r="I59" s="52">
        <f>ЭТАПЫ!M59</f>
        <v>10</v>
      </c>
      <c r="J59" s="52" t="str">
        <f>ЭТАПЫ!O59</f>
        <v>0</v>
      </c>
      <c r="K59" s="52" t="str">
        <f>ЭТАПЫ!Q59</f>
        <v>0</v>
      </c>
      <c r="L59" s="52" t="str">
        <f>ЭТАПЫ!S59</f>
        <v>0</v>
      </c>
      <c r="M59" s="52" t="str">
        <f>ЭТАПЫ!U59</f>
        <v>0</v>
      </c>
      <c r="N59" s="52" t="str">
        <f>ЭТАПЫ!W59</f>
        <v>0</v>
      </c>
      <c r="O59" s="52" t="str">
        <f>ЭТАПЫ!Y59</f>
        <v>0</v>
      </c>
      <c r="P59" s="52" t="str">
        <f>ЭТАПЫ!AA59</f>
        <v>0</v>
      </c>
      <c r="Q59" s="52" t="str">
        <f>ЭТАПЫ!AC59</f>
        <v>0</v>
      </c>
      <c r="R59" s="52" t="str">
        <f>ЭТАПЫ!AE59</f>
        <v>0</v>
      </c>
      <c r="S59" s="52" t="str">
        <f>ЭТАПЫ!AG59</f>
        <v>0</v>
      </c>
      <c r="T59" s="52" t="str">
        <f>ЭТАПЫ!AI59</f>
        <v>0</v>
      </c>
      <c r="U59" s="55">
        <f t="shared" si="8"/>
        <v>1</v>
      </c>
      <c r="V59" s="57">
        <f t="shared" si="9"/>
        <v>10</v>
      </c>
      <c r="W59" s="58">
        <v>54</v>
      </c>
      <c r="X59" s="60">
        <f t="shared" si="10"/>
        <v>10</v>
      </c>
      <c r="Y59" s="60">
        <f t="shared" si="11"/>
        <v>0</v>
      </c>
      <c r="Z59" s="60">
        <f t="shared" si="12"/>
        <v>0</v>
      </c>
      <c r="AA59" s="60">
        <f t="shared" si="13"/>
        <v>0</v>
      </c>
      <c r="AB59" s="60">
        <f t="shared" si="14"/>
        <v>0</v>
      </c>
      <c r="AC59" s="60">
        <f t="shared" si="15"/>
        <v>0</v>
      </c>
    </row>
    <row r="60" spans="1:29" ht="13.5" customHeight="1" x14ac:dyDescent="0.2">
      <c r="A60" s="47" t="str">
        <f>ЭТАПЫ!A31</f>
        <v>М</v>
      </c>
      <c r="B60" s="67">
        <f>ЭТАПЫ!C60</f>
        <v>0</v>
      </c>
      <c r="C60" s="67">
        <f>ЭТАПЫ!D60</f>
        <v>28</v>
      </c>
      <c r="D60" s="67">
        <f>ЭТАПЫ!E60</f>
        <v>1988</v>
      </c>
      <c r="E60" s="72" t="str">
        <f>ЭТАПЫ!F60</f>
        <v>Ельцов Николай</v>
      </c>
      <c r="F60" s="72">
        <f>ЭТАПЫ!G60</f>
        <v>0</v>
      </c>
      <c r="G60" s="52" t="str">
        <f>ЭТАПЫ!I60</f>
        <v>0</v>
      </c>
      <c r="H60" s="52" t="str">
        <f>ЭТАПЫ!K60</f>
        <v>0</v>
      </c>
      <c r="I60" s="52" t="str">
        <f>ЭТАПЫ!M60</f>
        <v>0</v>
      </c>
      <c r="J60" s="52" t="str">
        <f>ЭТАПЫ!O60</f>
        <v>0</v>
      </c>
      <c r="K60" s="52" t="str">
        <f>ЭТАПЫ!Q60</f>
        <v>0</v>
      </c>
      <c r="L60" s="52" t="str">
        <f>ЭТАПЫ!S60</f>
        <v>0</v>
      </c>
      <c r="M60" s="52">
        <f>ЭТАПЫ!U60</f>
        <v>10</v>
      </c>
      <c r="N60" s="52" t="str">
        <f>ЭТАПЫ!W60</f>
        <v>0</v>
      </c>
      <c r="O60" s="52" t="str">
        <f>ЭТАПЫ!Y60</f>
        <v>0</v>
      </c>
      <c r="P60" s="52" t="str">
        <f>ЭТАПЫ!AA60</f>
        <v>0</v>
      </c>
      <c r="Q60" s="52" t="str">
        <f>ЭТАПЫ!AC60</f>
        <v>0</v>
      </c>
      <c r="R60" s="52" t="str">
        <f>ЭТАПЫ!AE60</f>
        <v>0</v>
      </c>
      <c r="S60" s="52" t="str">
        <f>ЭТАПЫ!AG60</f>
        <v>0</v>
      </c>
      <c r="T60" s="52" t="str">
        <f>ЭТАПЫ!AI60</f>
        <v>0</v>
      </c>
      <c r="U60" s="55">
        <f t="shared" si="8"/>
        <v>1</v>
      </c>
      <c r="V60" s="57">
        <f t="shared" si="9"/>
        <v>10</v>
      </c>
      <c r="W60" s="58">
        <v>54</v>
      </c>
      <c r="X60" s="60">
        <f t="shared" si="10"/>
        <v>10</v>
      </c>
      <c r="Y60" s="60">
        <f t="shared" si="11"/>
        <v>0</v>
      </c>
      <c r="Z60" s="60">
        <f t="shared" si="12"/>
        <v>0</v>
      </c>
      <c r="AA60" s="60">
        <f t="shared" si="13"/>
        <v>0</v>
      </c>
      <c r="AB60" s="60">
        <f t="shared" si="14"/>
        <v>0</v>
      </c>
      <c r="AC60" s="60">
        <f t="shared" si="15"/>
        <v>0</v>
      </c>
    </row>
    <row r="61" spans="1:29" ht="13.5" customHeight="1" x14ac:dyDescent="0.2">
      <c r="A61" s="47" t="str">
        <f>ЭТАПЫ!A38</f>
        <v>М</v>
      </c>
      <c r="B61" s="67">
        <f>ЭТАПЫ!C61</f>
        <v>2</v>
      </c>
      <c r="C61" s="67">
        <f>ЭТАПЫ!D61</f>
        <v>35</v>
      </c>
      <c r="D61" s="67">
        <f>ЭТАПЫ!E61</f>
        <v>1981</v>
      </c>
      <c r="E61" s="72" t="str">
        <f>ЭТАПЫ!F61</f>
        <v>Попов Анатолий</v>
      </c>
      <c r="F61" s="72">
        <f>ЭТАПЫ!G61</f>
        <v>0</v>
      </c>
      <c r="G61" s="52" t="str">
        <f>ЭТАПЫ!I61</f>
        <v>0</v>
      </c>
      <c r="H61" s="52" t="str">
        <f>ЭТАПЫ!K61</f>
        <v>0</v>
      </c>
      <c r="I61" s="52" t="str">
        <f>ЭТАПЫ!M61</f>
        <v>0</v>
      </c>
      <c r="J61" s="52" t="str">
        <f>ЭТАПЫ!O61</f>
        <v>0</v>
      </c>
      <c r="K61" s="52" t="str">
        <f>ЭТАПЫ!Q61</f>
        <v>0</v>
      </c>
      <c r="L61" s="52" t="str">
        <f>ЭТАПЫ!S61</f>
        <v>0</v>
      </c>
      <c r="M61" s="52">
        <f>ЭТАПЫ!U61</f>
        <v>9</v>
      </c>
      <c r="N61" s="52" t="str">
        <f>ЭТАПЫ!W61</f>
        <v>0</v>
      </c>
      <c r="O61" s="52" t="str">
        <f>ЭТАПЫ!Y61</f>
        <v>0</v>
      </c>
      <c r="P61" s="52" t="str">
        <f>ЭТАПЫ!AA61</f>
        <v>0</v>
      </c>
      <c r="Q61" s="52" t="str">
        <f>ЭТАПЫ!AC61</f>
        <v>0</v>
      </c>
      <c r="R61" s="52" t="str">
        <f>ЭТАПЫ!AE61</f>
        <v>0</v>
      </c>
      <c r="S61" s="52" t="str">
        <f>ЭТАПЫ!AG61</f>
        <v>0</v>
      </c>
      <c r="T61" s="52" t="str">
        <f>ЭТАПЫ!AI61</f>
        <v>0</v>
      </c>
      <c r="U61" s="55">
        <f t="shared" si="8"/>
        <v>1</v>
      </c>
      <c r="V61" s="57">
        <f t="shared" si="9"/>
        <v>9</v>
      </c>
      <c r="W61" s="58">
        <v>56</v>
      </c>
      <c r="X61" s="60">
        <f t="shared" si="10"/>
        <v>9</v>
      </c>
      <c r="Y61" s="60">
        <f t="shared" si="11"/>
        <v>0</v>
      </c>
      <c r="Z61" s="60">
        <f t="shared" si="12"/>
        <v>0</v>
      </c>
      <c r="AA61" s="60">
        <f t="shared" si="13"/>
        <v>0</v>
      </c>
      <c r="AB61" s="60">
        <f t="shared" si="14"/>
        <v>0</v>
      </c>
      <c r="AC61" s="60">
        <f t="shared" si="15"/>
        <v>0</v>
      </c>
    </row>
    <row r="62" spans="1:29" ht="13.5" customHeight="1" x14ac:dyDescent="0.2">
      <c r="A62" s="47" t="str">
        <f>ЭТАПЫ!A87</f>
        <v>М</v>
      </c>
      <c r="B62" s="67">
        <f>ЭТАПЫ!C62</f>
        <v>0</v>
      </c>
      <c r="C62" s="67">
        <f>ЭТАПЫ!D62</f>
        <v>29</v>
      </c>
      <c r="D62" s="67">
        <f>ЭТАПЫ!E62</f>
        <v>1987</v>
      </c>
      <c r="E62" s="72" t="str">
        <f>ЭТАПЫ!F62</f>
        <v>Новиков Федор</v>
      </c>
      <c r="F62" s="72">
        <f>ЭТАПЫ!G62</f>
        <v>0</v>
      </c>
      <c r="G62" s="52" t="str">
        <f>ЭТАПЫ!I62</f>
        <v>0</v>
      </c>
      <c r="H62" s="52" t="str">
        <f>ЭТАПЫ!K62</f>
        <v>0</v>
      </c>
      <c r="I62" s="52" t="str">
        <f>ЭТАПЫ!M62</f>
        <v>0</v>
      </c>
      <c r="J62" s="52" t="str">
        <f>ЭТАПЫ!O62</f>
        <v>0</v>
      </c>
      <c r="K62" s="52" t="str">
        <f>ЭТАПЫ!Q62</f>
        <v>0</v>
      </c>
      <c r="L62" s="52">
        <f>ЭТАПЫ!S62</f>
        <v>8</v>
      </c>
      <c r="M62" s="52" t="str">
        <f>ЭТАПЫ!U62</f>
        <v>0</v>
      </c>
      <c r="N62" s="52" t="str">
        <f>ЭТАПЫ!W62</f>
        <v>0</v>
      </c>
      <c r="O62" s="52" t="str">
        <f>ЭТАПЫ!Y62</f>
        <v>0</v>
      </c>
      <c r="P62" s="52" t="str">
        <f>ЭТАПЫ!AA62</f>
        <v>0</v>
      </c>
      <c r="Q62" s="52" t="str">
        <f>ЭТАПЫ!AC62</f>
        <v>0</v>
      </c>
      <c r="R62" s="52" t="str">
        <f>ЭТАПЫ!AE62</f>
        <v>0</v>
      </c>
      <c r="S62" s="52" t="str">
        <f>ЭТАПЫ!AG62</f>
        <v>0</v>
      </c>
      <c r="T62" s="52" t="str">
        <f>ЭТАПЫ!AI62</f>
        <v>0</v>
      </c>
      <c r="U62" s="55">
        <f t="shared" si="8"/>
        <v>1</v>
      </c>
      <c r="V62" s="57">
        <f t="shared" si="9"/>
        <v>8</v>
      </c>
      <c r="W62" s="58">
        <v>57</v>
      </c>
      <c r="X62" s="60">
        <f t="shared" si="10"/>
        <v>8</v>
      </c>
      <c r="Y62" s="60">
        <f t="shared" si="11"/>
        <v>0</v>
      </c>
      <c r="Z62" s="60">
        <f t="shared" si="12"/>
        <v>0</v>
      </c>
      <c r="AA62" s="60">
        <f t="shared" si="13"/>
        <v>0</v>
      </c>
      <c r="AB62" s="60">
        <f t="shared" si="14"/>
        <v>0</v>
      </c>
      <c r="AC62" s="60">
        <f t="shared" si="15"/>
        <v>0</v>
      </c>
    </row>
    <row r="63" spans="1:29" ht="13.5" customHeight="1" x14ac:dyDescent="0.2">
      <c r="A63" s="47" t="str">
        <f>ЭТАПЫ!A55</f>
        <v>М</v>
      </c>
      <c r="B63" s="67">
        <f>ЭТАПЫ!C63</f>
        <v>3</v>
      </c>
      <c r="C63" s="67">
        <f>ЭТАПЫ!D63</f>
        <v>40</v>
      </c>
      <c r="D63" s="67">
        <f>ЭТАПЫ!E63</f>
        <v>1976</v>
      </c>
      <c r="E63" s="72" t="str">
        <f>ЭТАПЫ!F63</f>
        <v>Лебедев Андрей</v>
      </c>
      <c r="F63" s="72">
        <f>ЭТАПЫ!G63</f>
        <v>0</v>
      </c>
      <c r="G63" s="52">
        <f>ЭТАПЫ!I63</f>
        <v>8</v>
      </c>
      <c r="H63" s="52" t="str">
        <f>ЭТАПЫ!K63</f>
        <v>0</v>
      </c>
      <c r="I63" s="52" t="str">
        <f>ЭТАПЫ!M63</f>
        <v>0</v>
      </c>
      <c r="J63" s="52" t="str">
        <f>ЭТАПЫ!O63</f>
        <v>0</v>
      </c>
      <c r="K63" s="52" t="str">
        <f>ЭТАПЫ!Q63</f>
        <v>0</v>
      </c>
      <c r="L63" s="52" t="str">
        <f>ЭТАПЫ!S63</f>
        <v>0</v>
      </c>
      <c r="M63" s="52" t="str">
        <f>ЭТАПЫ!U63</f>
        <v>0</v>
      </c>
      <c r="N63" s="52" t="str">
        <f>ЭТАПЫ!W63</f>
        <v>0</v>
      </c>
      <c r="O63" s="52" t="str">
        <f>ЭТАПЫ!Y63</f>
        <v>0</v>
      </c>
      <c r="P63" s="52" t="str">
        <f>ЭТАПЫ!AA63</f>
        <v>0</v>
      </c>
      <c r="Q63" s="52" t="str">
        <f>ЭТАПЫ!AC63</f>
        <v>0</v>
      </c>
      <c r="R63" s="52" t="str">
        <f>ЭТАПЫ!AE63</f>
        <v>0</v>
      </c>
      <c r="S63" s="52" t="str">
        <f>ЭТАПЫ!AG63</f>
        <v>0</v>
      </c>
      <c r="T63" s="52" t="str">
        <f>ЭТАПЫ!AI63</f>
        <v>0</v>
      </c>
      <c r="U63" s="55">
        <f t="shared" si="8"/>
        <v>1</v>
      </c>
      <c r="V63" s="57">
        <f t="shared" si="9"/>
        <v>8</v>
      </c>
      <c r="W63" s="58">
        <v>57</v>
      </c>
      <c r="X63" s="60">
        <f t="shared" si="10"/>
        <v>8</v>
      </c>
      <c r="Y63" s="60">
        <f t="shared" si="11"/>
        <v>0</v>
      </c>
      <c r="Z63" s="60">
        <f t="shared" si="12"/>
        <v>0</v>
      </c>
      <c r="AA63" s="60">
        <f t="shared" si="13"/>
        <v>0</v>
      </c>
      <c r="AB63" s="60">
        <f t="shared" si="14"/>
        <v>0</v>
      </c>
      <c r="AC63" s="60">
        <f t="shared" si="15"/>
        <v>0</v>
      </c>
    </row>
    <row r="64" spans="1:29" ht="13.5" customHeight="1" x14ac:dyDescent="0.2">
      <c r="A64" s="47" t="str">
        <f>ЭТАПЫ!A89</f>
        <v>М</v>
      </c>
      <c r="B64" s="67">
        <f>ЭТАПЫ!C64</f>
        <v>0</v>
      </c>
      <c r="C64" s="67">
        <f>ЭТАПЫ!D64</f>
        <v>26</v>
      </c>
      <c r="D64" s="67">
        <f>ЭТАПЫ!E64</f>
        <v>1990</v>
      </c>
      <c r="E64" s="72" t="str">
        <f>ЭТАПЫ!F64</f>
        <v>Балан Владимир</v>
      </c>
      <c r="F64" s="72">
        <f>ЭТАПЫ!G64</f>
        <v>0</v>
      </c>
      <c r="G64" s="52" t="str">
        <f>ЭТАПЫ!I64</f>
        <v>0</v>
      </c>
      <c r="H64" s="52" t="str">
        <f>ЭТАПЫ!K64</f>
        <v>0</v>
      </c>
      <c r="I64" s="52" t="str">
        <f>ЭТАПЫ!M64</f>
        <v>0</v>
      </c>
      <c r="J64" s="52" t="str">
        <f>ЭТАПЫ!O64</f>
        <v>0</v>
      </c>
      <c r="K64" s="52" t="str">
        <f>ЭТАПЫ!Q64</f>
        <v>0</v>
      </c>
      <c r="L64" s="52" t="str">
        <f>ЭТАПЫ!S64</f>
        <v>0</v>
      </c>
      <c r="M64" s="52" t="str">
        <f>ЭТАПЫ!U64</f>
        <v>0</v>
      </c>
      <c r="N64" s="52">
        <f>ЭТАПЫ!W64</f>
        <v>8</v>
      </c>
      <c r="O64" s="52" t="str">
        <f>ЭТАПЫ!Y64</f>
        <v>0</v>
      </c>
      <c r="P64" s="52" t="str">
        <f>ЭТАПЫ!AA64</f>
        <v>0</v>
      </c>
      <c r="Q64" s="52" t="str">
        <f>ЭТАПЫ!AC64</f>
        <v>0</v>
      </c>
      <c r="R64" s="52" t="str">
        <f>ЭТАПЫ!AE64</f>
        <v>0</v>
      </c>
      <c r="S64" s="52" t="str">
        <f>ЭТАПЫ!AG64</f>
        <v>0</v>
      </c>
      <c r="T64" s="52" t="str">
        <f>ЭТАПЫ!AI64</f>
        <v>0</v>
      </c>
      <c r="U64" s="55">
        <f t="shared" si="8"/>
        <v>1</v>
      </c>
      <c r="V64" s="57">
        <f t="shared" si="9"/>
        <v>8</v>
      </c>
      <c r="W64" s="58">
        <v>57</v>
      </c>
      <c r="X64" s="60">
        <f t="shared" si="10"/>
        <v>8</v>
      </c>
      <c r="Y64" s="60">
        <f t="shared" si="11"/>
        <v>0</v>
      </c>
      <c r="Z64" s="60">
        <f t="shared" si="12"/>
        <v>0</v>
      </c>
      <c r="AA64" s="60">
        <f t="shared" si="13"/>
        <v>0</v>
      </c>
      <c r="AB64" s="60">
        <f t="shared" si="14"/>
        <v>0</v>
      </c>
      <c r="AC64" s="60">
        <f t="shared" si="15"/>
        <v>0</v>
      </c>
    </row>
    <row r="65" spans="1:29" ht="13.5" customHeight="1" x14ac:dyDescent="0.2">
      <c r="A65" s="47" t="str">
        <f>ЭТАПЫ!A84</f>
        <v>М</v>
      </c>
      <c r="B65" s="67">
        <f>ЭТАПЫ!C65</f>
        <v>0</v>
      </c>
      <c r="C65" s="67">
        <f>ЭТАПЫ!D65</f>
        <v>21</v>
      </c>
      <c r="D65" s="67">
        <f>ЭТАПЫ!E65</f>
        <v>1995</v>
      </c>
      <c r="E65" s="72" t="str">
        <f>ЭТАПЫ!F65</f>
        <v>Колодинов Владимир</v>
      </c>
      <c r="F65" s="72">
        <f>ЭТАПЫ!G65</f>
        <v>0</v>
      </c>
      <c r="G65" s="52" t="str">
        <f>ЭТАПЫ!I65</f>
        <v>0</v>
      </c>
      <c r="H65" s="52" t="str">
        <f>ЭТАПЫ!K65</f>
        <v>0</v>
      </c>
      <c r="I65" s="52" t="str">
        <f>ЭТАПЫ!M65</f>
        <v>0</v>
      </c>
      <c r="J65" s="52" t="str">
        <f>ЭТАПЫ!O65</f>
        <v>0</v>
      </c>
      <c r="K65" s="52" t="str">
        <f>ЭТАПЫ!Q65</f>
        <v>0</v>
      </c>
      <c r="L65" s="52" t="str">
        <f>ЭТАПЫ!S65</f>
        <v>0</v>
      </c>
      <c r="M65" s="52" t="str">
        <f>ЭТАПЫ!U65</f>
        <v>0</v>
      </c>
      <c r="N65" s="52" t="str">
        <f>ЭТАПЫ!W65</f>
        <v>0</v>
      </c>
      <c r="O65" s="52" t="str">
        <f>ЭТАПЫ!Y65</f>
        <v>0</v>
      </c>
      <c r="P65" s="52">
        <f>ЭТАПЫ!AA65</f>
        <v>8</v>
      </c>
      <c r="Q65" s="52" t="str">
        <f>ЭТАПЫ!AC65</f>
        <v>0</v>
      </c>
      <c r="R65" s="52" t="str">
        <f>ЭТАПЫ!AE65</f>
        <v>0</v>
      </c>
      <c r="S65" s="52" t="str">
        <f>ЭТАПЫ!AG65</f>
        <v>0</v>
      </c>
      <c r="T65" s="52" t="str">
        <f>ЭТАПЫ!AI65</f>
        <v>0</v>
      </c>
      <c r="U65" s="55">
        <f t="shared" si="8"/>
        <v>1</v>
      </c>
      <c r="V65" s="57">
        <f t="shared" si="9"/>
        <v>8</v>
      </c>
      <c r="W65" s="58">
        <v>57</v>
      </c>
      <c r="X65" s="60">
        <f t="shared" si="10"/>
        <v>8</v>
      </c>
      <c r="Y65" s="60">
        <f t="shared" si="11"/>
        <v>0</v>
      </c>
      <c r="Z65" s="60">
        <f t="shared" si="12"/>
        <v>0</v>
      </c>
      <c r="AA65" s="60">
        <f t="shared" si="13"/>
        <v>0</v>
      </c>
      <c r="AB65" s="60">
        <f t="shared" si="14"/>
        <v>0</v>
      </c>
      <c r="AC65" s="60">
        <f t="shared" si="15"/>
        <v>0</v>
      </c>
    </row>
    <row r="66" spans="1:29" ht="13.5" customHeight="1" x14ac:dyDescent="0.2">
      <c r="A66" s="47" t="str">
        <f>ЭТАПЫ!A34</f>
        <v>М</v>
      </c>
      <c r="B66" s="67">
        <f>ЭТАПЫ!C66</f>
        <v>4</v>
      </c>
      <c r="C66" s="67">
        <f>ЭТАПЫ!D66</f>
        <v>68</v>
      </c>
      <c r="D66" s="67">
        <f>ЭТАПЫ!E66</f>
        <v>1948</v>
      </c>
      <c r="E66" s="72" t="str">
        <f>ЭТАПЫ!F66</f>
        <v>Илясов Анатолий</v>
      </c>
      <c r="F66" s="72">
        <f>ЭТАПЫ!G66</f>
        <v>0</v>
      </c>
      <c r="G66" s="52" t="str">
        <f>ЭТАПЫ!I66</f>
        <v>0</v>
      </c>
      <c r="H66" s="52" t="str">
        <f>ЭТАПЫ!K66</f>
        <v>0</v>
      </c>
      <c r="I66" s="52" t="str">
        <f>ЭТАПЫ!M66</f>
        <v>0</v>
      </c>
      <c r="J66" s="52">
        <f>ЭТАПЫ!O66</f>
        <v>7</v>
      </c>
      <c r="K66" s="52" t="str">
        <f>ЭТАПЫ!Q66</f>
        <v>0</v>
      </c>
      <c r="L66" s="52" t="str">
        <f>ЭТАПЫ!S66</f>
        <v>0</v>
      </c>
      <c r="M66" s="52" t="str">
        <f>ЭТАПЫ!U66</f>
        <v>0</v>
      </c>
      <c r="N66" s="52" t="str">
        <f>ЭТАПЫ!W66</f>
        <v>0</v>
      </c>
      <c r="O66" s="52" t="str">
        <f>ЭТАПЫ!Y66</f>
        <v>0</v>
      </c>
      <c r="P66" s="52" t="str">
        <f>ЭТАПЫ!AA66</f>
        <v>0</v>
      </c>
      <c r="Q66" s="52" t="str">
        <f>ЭТАПЫ!AC66</f>
        <v>0</v>
      </c>
      <c r="R66" s="52" t="str">
        <f>ЭТАПЫ!AE66</f>
        <v>0</v>
      </c>
      <c r="S66" s="52" t="str">
        <f>ЭТАПЫ!AG66</f>
        <v>0</v>
      </c>
      <c r="T66" s="52" t="str">
        <f>ЭТАПЫ!AI66</f>
        <v>0</v>
      </c>
      <c r="U66" s="55">
        <f t="shared" si="8"/>
        <v>1</v>
      </c>
      <c r="V66" s="57">
        <f t="shared" si="9"/>
        <v>7</v>
      </c>
      <c r="W66" s="58">
        <v>61</v>
      </c>
      <c r="X66" s="60">
        <f t="shared" si="10"/>
        <v>7</v>
      </c>
      <c r="Y66" s="60">
        <f t="shared" si="11"/>
        <v>0</v>
      </c>
      <c r="Z66" s="60">
        <f t="shared" si="12"/>
        <v>0</v>
      </c>
      <c r="AA66" s="60">
        <f t="shared" si="13"/>
        <v>0</v>
      </c>
      <c r="AB66" s="60">
        <f t="shared" si="14"/>
        <v>0</v>
      </c>
      <c r="AC66" s="60">
        <f t="shared" si="15"/>
        <v>0</v>
      </c>
    </row>
    <row r="67" spans="1:29" ht="13.5" customHeight="1" x14ac:dyDescent="0.2">
      <c r="A67" s="47" t="str">
        <f>ЭТАПЫ!A85</f>
        <v>М</v>
      </c>
      <c r="B67" s="67">
        <f>ЭТАПЫ!C67</f>
        <v>0</v>
      </c>
      <c r="C67" s="67">
        <f>ЭТАПЫ!D67</f>
        <v>31</v>
      </c>
      <c r="D67" s="67">
        <f>ЭТАПЫ!E67</f>
        <v>1985</v>
      </c>
      <c r="E67" s="72" t="str">
        <f>ЭТАПЫ!F67</f>
        <v>Волженцев Станислав</v>
      </c>
      <c r="F67" s="72">
        <f>ЭТАПЫ!G67</f>
        <v>0</v>
      </c>
      <c r="G67" s="52" t="str">
        <f>ЭТАПЫ!I67</f>
        <v>0</v>
      </c>
      <c r="H67" s="52" t="str">
        <f>ЭТАПЫ!K67</f>
        <v>0</v>
      </c>
      <c r="I67" s="52" t="str">
        <f>ЭТАПЫ!M67</f>
        <v>0</v>
      </c>
      <c r="J67" s="52" t="str">
        <f>ЭТАПЫ!O67</f>
        <v>0</v>
      </c>
      <c r="K67" s="52" t="str">
        <f>ЭТАПЫ!Q67</f>
        <v>0</v>
      </c>
      <c r="L67" s="52" t="str">
        <f>ЭТАПЫ!S67</f>
        <v>0</v>
      </c>
      <c r="M67" s="52" t="str">
        <f>ЭТАПЫ!U67</f>
        <v>0</v>
      </c>
      <c r="N67" s="52" t="str">
        <f>ЭТАПЫ!W67</f>
        <v>0</v>
      </c>
      <c r="O67" s="52">
        <f>ЭТАПЫ!Y67</f>
        <v>7</v>
      </c>
      <c r="P67" s="52" t="str">
        <f>ЭТАПЫ!AA67</f>
        <v>0</v>
      </c>
      <c r="Q67" s="52" t="str">
        <f>ЭТАПЫ!AC67</f>
        <v>0</v>
      </c>
      <c r="R67" s="52" t="str">
        <f>ЭТАПЫ!AE67</f>
        <v>0</v>
      </c>
      <c r="S67" s="52" t="str">
        <f>ЭТАПЫ!AG67</f>
        <v>0</v>
      </c>
      <c r="T67" s="52" t="str">
        <f>ЭТАПЫ!AI67</f>
        <v>0</v>
      </c>
      <c r="U67" s="55">
        <f t="shared" si="8"/>
        <v>1</v>
      </c>
      <c r="V67" s="57">
        <f t="shared" si="9"/>
        <v>7</v>
      </c>
      <c r="W67" s="58">
        <v>61</v>
      </c>
      <c r="X67" s="60">
        <f t="shared" si="10"/>
        <v>7</v>
      </c>
      <c r="Y67" s="60">
        <f t="shared" si="11"/>
        <v>0</v>
      </c>
      <c r="Z67" s="60">
        <f t="shared" si="12"/>
        <v>0</v>
      </c>
      <c r="AA67" s="60">
        <f t="shared" si="13"/>
        <v>0</v>
      </c>
      <c r="AB67" s="60">
        <f t="shared" si="14"/>
        <v>0</v>
      </c>
      <c r="AC67" s="60">
        <f t="shared" si="15"/>
        <v>0</v>
      </c>
    </row>
    <row r="68" spans="1:29" ht="13.5" customHeight="1" x14ac:dyDescent="0.2">
      <c r="A68" s="47" t="str">
        <f>ЭТАПЫ!A56</f>
        <v>М</v>
      </c>
      <c r="B68" s="67">
        <f>ЭТАПЫ!C68</f>
        <v>0</v>
      </c>
      <c r="C68" s="67">
        <f>ЭТАПЫ!D68</f>
        <v>13</v>
      </c>
      <c r="D68" s="67">
        <f>ЭТАПЫ!E68</f>
        <v>2003</v>
      </c>
      <c r="E68" s="72" t="str">
        <f>ЭТАПЫ!F68</f>
        <v>Чернышов Михаил</v>
      </c>
      <c r="F68" s="72">
        <f>ЭТАПЫ!G68</f>
        <v>0</v>
      </c>
      <c r="G68" s="52" t="str">
        <f>ЭТАПЫ!I68</f>
        <v>0</v>
      </c>
      <c r="H68" s="52" t="str">
        <f>ЭТАПЫ!K68</f>
        <v>0</v>
      </c>
      <c r="I68" s="52" t="str">
        <f>ЭТАПЫ!M68</f>
        <v>0</v>
      </c>
      <c r="J68" s="52" t="str">
        <f>ЭТАПЫ!O68</f>
        <v>0</v>
      </c>
      <c r="K68" s="52" t="str">
        <f>ЭТАПЫ!Q68</f>
        <v>0</v>
      </c>
      <c r="L68" s="52" t="str">
        <f>ЭТАПЫ!S68</f>
        <v>0</v>
      </c>
      <c r="M68" s="52">
        <f>ЭТАПЫ!U68</f>
        <v>4</v>
      </c>
      <c r="N68" s="52" t="str">
        <f>ЭТАПЫ!W68</f>
        <v>0</v>
      </c>
      <c r="O68" s="52" t="str">
        <f>ЭТАПЫ!Y68</f>
        <v>0</v>
      </c>
      <c r="P68" s="52" t="str">
        <f>ЭТАПЫ!AA68</f>
        <v>0</v>
      </c>
      <c r="Q68" s="52" t="str">
        <f>ЭТАПЫ!AC68</f>
        <v>0</v>
      </c>
      <c r="R68" s="52" t="str">
        <f>ЭТАПЫ!AE68</f>
        <v>0</v>
      </c>
      <c r="S68" s="52" t="str">
        <f>ЭТАПЫ!AG68</f>
        <v>0</v>
      </c>
      <c r="T68" s="52" t="str">
        <f>ЭТАПЫ!AI68</f>
        <v>0</v>
      </c>
      <c r="U68" s="55">
        <f t="shared" si="8"/>
        <v>1</v>
      </c>
      <c r="V68" s="57">
        <f t="shared" si="9"/>
        <v>4</v>
      </c>
      <c r="W68" s="58">
        <v>63</v>
      </c>
      <c r="X68" s="60">
        <f t="shared" si="10"/>
        <v>4</v>
      </c>
      <c r="Y68" s="60">
        <f t="shared" si="11"/>
        <v>0</v>
      </c>
      <c r="Z68" s="60">
        <f t="shared" si="12"/>
        <v>0</v>
      </c>
      <c r="AA68" s="60">
        <f t="shared" si="13"/>
        <v>0</v>
      </c>
      <c r="AB68" s="60">
        <f t="shared" si="14"/>
        <v>0</v>
      </c>
      <c r="AC68" s="60">
        <f t="shared" si="15"/>
        <v>0</v>
      </c>
    </row>
    <row r="69" spans="1:29" ht="13.5" customHeight="1" x14ac:dyDescent="0.2">
      <c r="A69" s="47" t="str">
        <f>ЭТАПЫ!A66</f>
        <v>М</v>
      </c>
      <c r="B69" s="67">
        <f>ЭТАПЫ!C69</f>
        <v>0</v>
      </c>
      <c r="C69" s="67">
        <f>ЭТАПЫ!D69</f>
        <v>29</v>
      </c>
      <c r="D69" s="67">
        <f>ЭТАПЫ!E69</f>
        <v>1987</v>
      </c>
      <c r="E69" s="72" t="str">
        <f>ЭТАПЫ!F69</f>
        <v>Малых Дмитрий</v>
      </c>
      <c r="F69" s="72" t="str">
        <f>ЭТАПЫ!G69</f>
        <v>Монди</v>
      </c>
      <c r="G69" s="52" t="str">
        <f>ЭТАПЫ!I69</f>
        <v>0</v>
      </c>
      <c r="H69" s="52" t="str">
        <f>ЭТАПЫ!K69</f>
        <v>0</v>
      </c>
      <c r="I69" s="52" t="str">
        <f>ЭТАПЫ!M69</f>
        <v>0</v>
      </c>
      <c r="J69" s="52" t="str">
        <f>ЭТАПЫ!O69</f>
        <v>0</v>
      </c>
      <c r="K69" s="52" t="str">
        <f>ЭТАПЫ!Q69</f>
        <v>0</v>
      </c>
      <c r="L69" s="52" t="str">
        <f>ЭТАПЫ!S69</f>
        <v>0</v>
      </c>
      <c r="M69" s="52">
        <f>ЭТАПЫ!U69</f>
        <v>1</v>
      </c>
      <c r="N69" s="52" t="str">
        <f>ЭТАПЫ!W69</f>
        <v>0</v>
      </c>
      <c r="O69" s="52" t="str">
        <f>ЭТАПЫ!Y69</f>
        <v>0</v>
      </c>
      <c r="P69" s="52" t="str">
        <f>ЭТАПЫ!AA69</f>
        <v>0</v>
      </c>
      <c r="Q69" s="52" t="str">
        <f>ЭТАПЫ!AC69</f>
        <v>0</v>
      </c>
      <c r="R69" s="52" t="str">
        <f>ЭТАПЫ!AE69</f>
        <v>0</v>
      </c>
      <c r="S69" s="52" t="str">
        <f>ЭТАПЫ!AG69</f>
        <v>0</v>
      </c>
      <c r="T69" s="52" t="str">
        <f>ЭТАПЫ!AI69</f>
        <v>0</v>
      </c>
      <c r="U69" s="55">
        <f t="shared" si="8"/>
        <v>1</v>
      </c>
      <c r="V69" s="57">
        <f t="shared" si="9"/>
        <v>1</v>
      </c>
      <c r="W69" s="58">
        <v>64</v>
      </c>
      <c r="X69" s="60">
        <f t="shared" si="10"/>
        <v>1</v>
      </c>
      <c r="Y69" s="60">
        <f t="shared" si="11"/>
        <v>0</v>
      </c>
      <c r="Z69" s="60">
        <f t="shared" si="12"/>
        <v>0</v>
      </c>
      <c r="AA69" s="60">
        <f t="shared" si="13"/>
        <v>0</v>
      </c>
      <c r="AB69" s="60">
        <f t="shared" si="14"/>
        <v>0</v>
      </c>
      <c r="AC69" s="60">
        <f t="shared" si="15"/>
        <v>0</v>
      </c>
    </row>
    <row r="70" spans="1:29" ht="13.5" hidden="1" customHeight="1" x14ac:dyDescent="0.2">
      <c r="A70" s="47" t="str">
        <f>ЭТАПЫ!A15</f>
        <v>М</v>
      </c>
      <c r="B70" s="48">
        <f>ЭТАПЫ!C15</f>
        <v>4</v>
      </c>
      <c r="C70" s="63">
        <f t="shared" ref="C70:C88" si="16">$D$1-D70</f>
        <v>68</v>
      </c>
      <c r="D70" s="49">
        <f>ЭТАПЫ!E15</f>
        <v>1948</v>
      </c>
      <c r="E70" s="50" t="str">
        <f>ЭТАПЫ!F15</f>
        <v>Шарапов Сергей</v>
      </c>
      <c r="F70" s="51">
        <f>ЭТАПЫ!G15</f>
        <v>0</v>
      </c>
      <c r="G70" s="52">
        <f>ЭТАПЫ!I15</f>
        <v>13</v>
      </c>
      <c r="H70" s="52" t="str">
        <f>ЭТАПЫ!K74</f>
        <v>0</v>
      </c>
      <c r="I70" s="52" t="str">
        <f>ЭТАПЫ!M15</f>
        <v>0</v>
      </c>
      <c r="J70" s="52">
        <f>ЭТАПЫ!O15</f>
        <v>11</v>
      </c>
      <c r="K70" s="52" t="str">
        <f>ЭТАПЫ!Q15</f>
        <v>0</v>
      </c>
      <c r="L70" s="52" t="str">
        <f>ЭТАПЫ!S74</f>
        <v>0</v>
      </c>
      <c r="M70" s="52">
        <f>ЭТАПЫ!U15</f>
        <v>5</v>
      </c>
      <c r="N70" s="52">
        <f>ЭТАПЫ!W15</f>
        <v>11</v>
      </c>
      <c r="O70" s="52">
        <f>ЭТАПЫ!Y15</f>
        <v>14</v>
      </c>
      <c r="P70" s="52">
        <f>ЭТАПЫ!AA15</f>
        <v>11</v>
      </c>
      <c r="Q70" s="52">
        <f>ЭТАПЫ!AC15</f>
        <v>15</v>
      </c>
      <c r="R70" s="52">
        <f>ЭТАПЫ!AE15</f>
        <v>21</v>
      </c>
      <c r="S70" s="52" t="str">
        <f>ЭТАПЫ!AG15</f>
        <v>0</v>
      </c>
      <c r="T70" s="52">
        <f>ЭТАПЫ!AH15</f>
        <v>0</v>
      </c>
      <c r="U70" s="55">
        <f t="shared" ref="U70:U88" si="17">COUNT(G70:S70)</f>
        <v>8</v>
      </c>
      <c r="V70" s="57">
        <f t="shared" ref="V70:V88" si="18">SUM(X70:AC70)</f>
        <v>85</v>
      </c>
      <c r="W70" s="58"/>
      <c r="X70" s="60">
        <f t="shared" ref="X70:X88" si="19">IFERROR(LARGE($G70:$S70,1),0)</f>
        <v>21</v>
      </c>
      <c r="Y70" s="60">
        <f t="shared" ref="Y70:Y88" si="20">IFERROR(LARGE($G70:$S70,2),0)</f>
        <v>15</v>
      </c>
      <c r="Z70" s="60">
        <f t="shared" ref="Z70:Z88" si="21">IFERROR(LARGE($G70:$S70,3),0)</f>
        <v>14</v>
      </c>
      <c r="AA70" s="60">
        <f t="shared" ref="AA70:AA88" si="22">IFERROR(LARGE($G70:$S70,4),0)</f>
        <v>13</v>
      </c>
      <c r="AB70" s="60">
        <f t="shared" ref="AB70:AB88" si="23">IFERROR(LARGE($G70:$S70,5),0)</f>
        <v>11</v>
      </c>
      <c r="AC70" s="60">
        <f t="shared" ref="AC70:AC88" si="24">IFERROR(LARGE($G70:$S70,6),0)</f>
        <v>11</v>
      </c>
    </row>
    <row r="71" spans="1:29" ht="13.5" hidden="1" customHeight="1" x14ac:dyDescent="0.2">
      <c r="A71" s="47" t="str">
        <f>ЭТАПЫ!A19</f>
        <v>М</v>
      </c>
      <c r="B71" s="48">
        <f>ЭТАПЫ!C19</f>
        <v>0</v>
      </c>
      <c r="C71" s="63">
        <f t="shared" si="16"/>
        <v>33</v>
      </c>
      <c r="D71" s="49">
        <f>ЭТАПЫ!E19</f>
        <v>1983</v>
      </c>
      <c r="E71" s="50" t="str">
        <f>ЭТАПЫ!F19</f>
        <v>Попов Александр</v>
      </c>
      <c r="F71" s="51" t="str">
        <f>ЭТАПЫ!G19</f>
        <v>Сыктывдин</v>
      </c>
      <c r="G71" s="52">
        <f>ЭТАПЫ!I19</f>
        <v>14</v>
      </c>
      <c r="H71" s="52" t="str">
        <f>ЭТАПЫ!K75</f>
        <v>0</v>
      </c>
      <c r="I71" s="52" t="str">
        <f>ЭТАПЫ!M19</f>
        <v>0</v>
      </c>
      <c r="J71" s="52" t="str">
        <f>ЭТАПЫ!O19</f>
        <v>0</v>
      </c>
      <c r="K71" s="52" t="str">
        <f>ЭТАПЫ!Q19</f>
        <v>0</v>
      </c>
      <c r="L71" s="52" t="str">
        <f>ЭТАПЫ!S75</f>
        <v>0</v>
      </c>
      <c r="M71" s="52">
        <f>ЭТАПЫ!U19</f>
        <v>19</v>
      </c>
      <c r="N71" s="52">
        <f>ЭТАПЫ!W19</f>
        <v>25</v>
      </c>
      <c r="O71" s="52" t="str">
        <f>ЭТАПЫ!Y19</f>
        <v>0</v>
      </c>
      <c r="P71" s="52" t="str">
        <f>ЭТАПЫ!AA19</f>
        <v>0</v>
      </c>
      <c r="Q71" s="52" t="str">
        <f>ЭТАПЫ!AC19</f>
        <v>0</v>
      </c>
      <c r="R71" s="52" t="str">
        <f>ЭТАПЫ!AE19</f>
        <v>0</v>
      </c>
      <c r="S71" s="52" t="str">
        <f>ЭТАПЫ!AG19</f>
        <v>0</v>
      </c>
      <c r="T71" s="52">
        <f>ЭТАПЫ!AH19</f>
        <v>0</v>
      </c>
      <c r="U71" s="55">
        <f t="shared" si="17"/>
        <v>3</v>
      </c>
      <c r="V71" s="57">
        <f t="shared" si="18"/>
        <v>58</v>
      </c>
      <c r="W71" s="58"/>
      <c r="X71" s="60">
        <f t="shared" si="19"/>
        <v>25</v>
      </c>
      <c r="Y71" s="60">
        <f t="shared" si="20"/>
        <v>19</v>
      </c>
      <c r="Z71" s="60">
        <f t="shared" si="21"/>
        <v>14</v>
      </c>
      <c r="AA71" s="60">
        <f t="shared" si="22"/>
        <v>0</v>
      </c>
      <c r="AB71" s="60">
        <f t="shared" si="23"/>
        <v>0</v>
      </c>
      <c r="AC71" s="60">
        <f t="shared" si="24"/>
        <v>0</v>
      </c>
    </row>
    <row r="72" spans="1:29" ht="13.5" hidden="1" customHeight="1" x14ac:dyDescent="0.2">
      <c r="A72" s="47" t="str">
        <f>ЭТАПЫ!A20</f>
        <v>М</v>
      </c>
      <c r="B72" s="48">
        <f>ЭТАПЫ!C20</f>
        <v>0</v>
      </c>
      <c r="C72" s="63">
        <f t="shared" si="16"/>
        <v>28</v>
      </c>
      <c r="D72" s="49">
        <f>ЭТАПЫ!E20</f>
        <v>1988</v>
      </c>
      <c r="E72" s="50" t="str">
        <f>ЭТАПЫ!F20</f>
        <v>Сямтомов Константин</v>
      </c>
      <c r="F72" s="51">
        <f>ЭТАПЫ!G20</f>
        <v>0</v>
      </c>
      <c r="G72" s="52" t="str">
        <f>ЭТАПЫ!I20</f>
        <v>0</v>
      </c>
      <c r="H72" s="52" t="str">
        <f>ЭТАПЫ!K76</f>
        <v>0</v>
      </c>
      <c r="I72" s="52" t="str">
        <f>ЭТАПЫ!M20</f>
        <v>0</v>
      </c>
      <c r="J72" s="52">
        <f>ЭТАПЫ!O20</f>
        <v>14</v>
      </c>
      <c r="K72" s="52" t="str">
        <f>ЭТАПЫ!Q20</f>
        <v>0</v>
      </c>
      <c r="L72" s="52" t="str">
        <f>ЭТАПЫ!S76</f>
        <v>0</v>
      </c>
      <c r="M72" s="52">
        <f>ЭТАПЫ!U20</f>
        <v>5</v>
      </c>
      <c r="N72" s="52" t="str">
        <f>ЭТАПЫ!W20</f>
        <v>0</v>
      </c>
      <c r="O72" s="52">
        <f>ЭТАПЫ!Y20</f>
        <v>14</v>
      </c>
      <c r="P72" s="52">
        <f>ЭТАПЫ!AA20</f>
        <v>9</v>
      </c>
      <c r="Q72" s="52">
        <f>ЭТАПЫ!AC20</f>
        <v>12</v>
      </c>
      <c r="R72" s="52" t="str">
        <f>ЭТАПЫ!AE20</f>
        <v>0</v>
      </c>
      <c r="S72" s="52">
        <f>ЭТАПЫ!AG20</f>
        <v>18</v>
      </c>
      <c r="T72" s="52">
        <f>ЭТАПЫ!AH20</f>
        <v>0</v>
      </c>
      <c r="U72" s="55">
        <f t="shared" si="17"/>
        <v>6</v>
      </c>
      <c r="V72" s="57">
        <f t="shared" si="18"/>
        <v>72</v>
      </c>
      <c r="W72" s="58"/>
      <c r="X72" s="60">
        <f t="shared" si="19"/>
        <v>18</v>
      </c>
      <c r="Y72" s="60">
        <f t="shared" si="20"/>
        <v>14</v>
      </c>
      <c r="Z72" s="60">
        <f t="shared" si="21"/>
        <v>14</v>
      </c>
      <c r="AA72" s="60">
        <f t="shared" si="22"/>
        <v>12</v>
      </c>
      <c r="AB72" s="60">
        <f t="shared" si="23"/>
        <v>9</v>
      </c>
      <c r="AC72" s="60">
        <f t="shared" si="24"/>
        <v>5</v>
      </c>
    </row>
    <row r="73" spans="1:29" ht="13.5" hidden="1" customHeight="1" x14ac:dyDescent="0.2">
      <c r="A73" s="47" t="str">
        <f>ЭТАПЫ!A22</f>
        <v>М</v>
      </c>
      <c r="B73" s="48">
        <f>ЭТАПЫ!C22</f>
        <v>2</v>
      </c>
      <c r="C73" s="63">
        <f t="shared" si="16"/>
        <v>39</v>
      </c>
      <c r="D73" s="49">
        <f>ЭТАПЫ!E22</f>
        <v>1977</v>
      </c>
      <c r="E73" s="50" t="str">
        <f>ЭТАПЫ!F22</f>
        <v>Крючков Дмитрий</v>
      </c>
      <c r="F73" s="51" t="str">
        <f>ЭТАПЫ!G22</f>
        <v>Азимут</v>
      </c>
      <c r="G73" s="52">
        <f>ЭТАПЫ!I22</f>
        <v>15</v>
      </c>
      <c r="H73" s="52" t="str">
        <f>ЭТАПЫ!K77</f>
        <v>0</v>
      </c>
      <c r="I73" s="52" t="str">
        <f>ЭТАПЫ!M22</f>
        <v>0</v>
      </c>
      <c r="J73" s="52" t="str">
        <f>ЭТАПЫ!O22</f>
        <v>0</v>
      </c>
      <c r="K73" s="52">
        <f>ЭТАПЫ!Q22</f>
        <v>21</v>
      </c>
      <c r="L73" s="52" t="str">
        <f>ЭТАПЫ!S77</f>
        <v>0</v>
      </c>
      <c r="M73" s="52" t="str">
        <f>ЭТАПЫ!U22</f>
        <v>0</v>
      </c>
      <c r="N73" s="52" t="str">
        <f>ЭТАПЫ!W22</f>
        <v>0</v>
      </c>
      <c r="O73" s="52" t="str">
        <f>ЭТАПЫ!Y22</f>
        <v>0</v>
      </c>
      <c r="P73" s="52">
        <f>ЭТАПЫ!AA22</f>
        <v>17</v>
      </c>
      <c r="Q73" s="52" t="str">
        <f>ЭТАПЫ!AC22</f>
        <v>0</v>
      </c>
      <c r="R73" s="52" t="str">
        <f>ЭТАПЫ!AE22</f>
        <v>0</v>
      </c>
      <c r="S73" s="52" t="str">
        <f>ЭТАПЫ!AG22</f>
        <v>0</v>
      </c>
      <c r="T73" s="52">
        <f>ЭТАПЫ!AH22</f>
        <v>0</v>
      </c>
      <c r="U73" s="55">
        <f t="shared" si="17"/>
        <v>3</v>
      </c>
      <c r="V73" s="57">
        <f t="shared" si="18"/>
        <v>53</v>
      </c>
      <c r="W73" s="58"/>
      <c r="X73" s="60">
        <f t="shared" si="19"/>
        <v>21</v>
      </c>
      <c r="Y73" s="60">
        <f t="shared" si="20"/>
        <v>17</v>
      </c>
      <c r="Z73" s="60">
        <f t="shared" si="21"/>
        <v>15</v>
      </c>
      <c r="AA73" s="60">
        <f t="shared" si="22"/>
        <v>0</v>
      </c>
      <c r="AB73" s="60">
        <f t="shared" si="23"/>
        <v>0</v>
      </c>
      <c r="AC73" s="60">
        <f t="shared" si="24"/>
        <v>0</v>
      </c>
    </row>
    <row r="74" spans="1:29" ht="13.5" hidden="1" customHeight="1" x14ac:dyDescent="0.2">
      <c r="A74" s="47" t="str">
        <f>ЭТАПЫ!A26</f>
        <v>М</v>
      </c>
      <c r="B74" s="48">
        <f>ЭТАПЫ!C26</f>
        <v>0</v>
      </c>
      <c r="C74" s="63">
        <f t="shared" si="16"/>
        <v>16</v>
      </c>
      <c r="D74" s="49">
        <f>ЭТАПЫ!E26</f>
        <v>2000</v>
      </c>
      <c r="E74" s="50" t="str">
        <f>ЭТАПЫ!F26</f>
        <v>Князев Антон</v>
      </c>
      <c r="F74" s="51">
        <f>ЭТАПЫ!G26</f>
        <v>0</v>
      </c>
      <c r="G74" s="52" t="str">
        <f>ЭТАПЫ!I26</f>
        <v>0</v>
      </c>
      <c r="H74" s="52" t="str">
        <f>ЭТАПЫ!K78</f>
        <v>0</v>
      </c>
      <c r="I74" s="52" t="str">
        <f>ЭТАПЫ!M26</f>
        <v>0</v>
      </c>
      <c r="J74" s="52" t="str">
        <f>ЭТАПЫ!O26</f>
        <v>0</v>
      </c>
      <c r="K74" s="52" t="str">
        <f>ЭТАПЫ!Q26</f>
        <v>0</v>
      </c>
      <c r="L74" s="52" t="str">
        <f>ЭТАПЫ!S78</f>
        <v>0</v>
      </c>
      <c r="M74" s="52" t="str">
        <f>ЭТАПЫ!U26</f>
        <v>0</v>
      </c>
      <c r="N74" s="52">
        <f>ЭТАПЫ!W26</f>
        <v>10</v>
      </c>
      <c r="O74" s="52">
        <f>ЭТАПЫ!Y26</f>
        <v>20</v>
      </c>
      <c r="P74" s="52" t="str">
        <f>ЭТАПЫ!AA26</f>
        <v>0</v>
      </c>
      <c r="Q74" s="52" t="str">
        <f>ЭТАПЫ!AC26</f>
        <v>0</v>
      </c>
      <c r="R74" s="52" t="str">
        <f>ЭТАПЫ!AE26</f>
        <v>0</v>
      </c>
      <c r="S74" s="52" t="str">
        <f>ЭТАПЫ!AG26</f>
        <v>0</v>
      </c>
      <c r="T74" s="52">
        <f>ЭТАПЫ!AH26</f>
        <v>6</v>
      </c>
      <c r="U74" s="55">
        <f t="shared" si="17"/>
        <v>2</v>
      </c>
      <c r="V74" s="57">
        <f t="shared" si="18"/>
        <v>30</v>
      </c>
      <c r="W74" s="58"/>
      <c r="X74" s="60">
        <f t="shared" si="19"/>
        <v>20</v>
      </c>
      <c r="Y74" s="60">
        <f t="shared" si="20"/>
        <v>10</v>
      </c>
      <c r="Z74" s="60">
        <f t="shared" si="21"/>
        <v>0</v>
      </c>
      <c r="AA74" s="60">
        <f t="shared" si="22"/>
        <v>0</v>
      </c>
      <c r="AB74" s="60">
        <f t="shared" si="23"/>
        <v>0</v>
      </c>
      <c r="AC74" s="60">
        <f t="shared" si="24"/>
        <v>0</v>
      </c>
    </row>
    <row r="75" spans="1:29" ht="13.5" hidden="1" customHeight="1" x14ac:dyDescent="0.2">
      <c r="A75" s="47" t="str">
        <f>ЭТАПЫ!A29</f>
        <v>М</v>
      </c>
      <c r="B75" s="48">
        <f>ЭТАПЫ!C29</f>
        <v>0</v>
      </c>
      <c r="C75" s="63">
        <f t="shared" si="16"/>
        <v>32</v>
      </c>
      <c r="D75" s="49">
        <f>ЭТАПЫ!E29</f>
        <v>1984</v>
      </c>
      <c r="E75" s="50" t="str">
        <f>ЭТАПЫ!F29</f>
        <v>Михайлов Иван</v>
      </c>
      <c r="F75" s="51" t="str">
        <f>ЭТАПЫ!G29</f>
        <v>Парма</v>
      </c>
      <c r="G75" s="52" t="str">
        <f>ЭТАПЫ!I29</f>
        <v>0</v>
      </c>
      <c r="H75" s="52" t="str">
        <f>ЭТАПЫ!K79</f>
        <v>0</v>
      </c>
      <c r="I75" s="52">
        <f>ЭТАПЫ!M29</f>
        <v>11</v>
      </c>
      <c r="J75" s="52">
        <f>ЭТАПЫ!O29</f>
        <v>5</v>
      </c>
      <c r="K75" s="52" t="str">
        <f>ЭТАПЫ!Q29</f>
        <v>0</v>
      </c>
      <c r="L75" s="52" t="str">
        <f>ЭТАПЫ!S79</f>
        <v>0</v>
      </c>
      <c r="M75" s="52">
        <f>ЭТАПЫ!U29</f>
        <v>11</v>
      </c>
      <c r="N75" s="52">
        <f>ЭТАПЫ!W29</f>
        <v>12</v>
      </c>
      <c r="O75" s="52" t="str">
        <f>ЭТАПЫ!Y29</f>
        <v>0</v>
      </c>
      <c r="P75" s="52" t="str">
        <f>ЭТАПЫ!AA29</f>
        <v>0</v>
      </c>
      <c r="Q75" s="52">
        <f>ЭТАПЫ!AC29</f>
        <v>8</v>
      </c>
      <c r="R75" s="52" t="str">
        <f>ЭТАПЫ!AE29</f>
        <v>0</v>
      </c>
      <c r="S75" s="52" t="str">
        <f>ЭТАПЫ!AG29</f>
        <v>0</v>
      </c>
      <c r="T75" s="52">
        <f>ЭТАПЫ!AH29</f>
        <v>0</v>
      </c>
      <c r="U75" s="55">
        <f t="shared" si="17"/>
        <v>5</v>
      </c>
      <c r="V75" s="57">
        <f t="shared" si="18"/>
        <v>47</v>
      </c>
      <c r="W75" s="58"/>
      <c r="X75" s="60">
        <f t="shared" si="19"/>
        <v>12</v>
      </c>
      <c r="Y75" s="60">
        <f t="shared" si="20"/>
        <v>11</v>
      </c>
      <c r="Z75" s="60">
        <f t="shared" si="21"/>
        <v>11</v>
      </c>
      <c r="AA75" s="60">
        <f t="shared" si="22"/>
        <v>8</v>
      </c>
      <c r="AB75" s="60">
        <f t="shared" si="23"/>
        <v>5</v>
      </c>
      <c r="AC75" s="60">
        <f t="shared" si="24"/>
        <v>0</v>
      </c>
    </row>
    <row r="76" spans="1:29" ht="13.5" hidden="1" customHeight="1" x14ac:dyDescent="0.2">
      <c r="A76" s="47" t="str">
        <f>ЭТАПЫ!A30</f>
        <v>М</v>
      </c>
      <c r="B76" s="48">
        <f>ЭТАПЫ!C30</f>
        <v>0</v>
      </c>
      <c r="C76" s="63">
        <f t="shared" si="16"/>
        <v>34</v>
      </c>
      <c r="D76" s="49">
        <f>ЭТАПЫ!E30</f>
        <v>1982</v>
      </c>
      <c r="E76" s="50" t="str">
        <f>ЭТАПЫ!F30</f>
        <v>Костромин Александр</v>
      </c>
      <c r="F76" s="51" t="str">
        <f>ЭТАПЫ!G30</f>
        <v>МЧС</v>
      </c>
      <c r="G76" s="52">
        <f>ЭТАПЫ!I30</f>
        <v>20</v>
      </c>
      <c r="H76" s="52" t="str">
        <f>ЭТАПЫ!K80</f>
        <v>0</v>
      </c>
      <c r="I76" s="52" t="str">
        <f>ЭТАПЫ!M30</f>
        <v>0</v>
      </c>
      <c r="J76" s="52" t="str">
        <f>ЭТАПЫ!O30</f>
        <v>0</v>
      </c>
      <c r="K76" s="52" t="str">
        <f>ЭТАПЫ!Q30</f>
        <v>0</v>
      </c>
      <c r="L76" s="52" t="str">
        <f>ЭТАПЫ!S80</f>
        <v>0</v>
      </c>
      <c r="M76" s="52" t="str">
        <f>ЭТАПЫ!U30</f>
        <v>0</v>
      </c>
      <c r="N76" s="52" t="str">
        <f>ЭТАПЫ!W30</f>
        <v>0</v>
      </c>
      <c r="O76" s="52" t="str">
        <f>ЭТАПЫ!Y30</f>
        <v>0</v>
      </c>
      <c r="P76" s="52" t="str">
        <f>ЭТАПЫ!AA30</f>
        <v>0</v>
      </c>
      <c r="Q76" s="52" t="str">
        <f>ЭТАПЫ!AC30</f>
        <v>0</v>
      </c>
      <c r="R76" s="52" t="str">
        <f>ЭТАПЫ!AE30</f>
        <v>0</v>
      </c>
      <c r="S76" s="52" t="str">
        <f>ЭТАПЫ!AG30</f>
        <v>0</v>
      </c>
      <c r="T76" s="52">
        <f>ЭТАПЫ!AH30</f>
        <v>0</v>
      </c>
      <c r="U76" s="55">
        <f t="shared" si="17"/>
        <v>1</v>
      </c>
      <c r="V76" s="57">
        <f t="shared" si="18"/>
        <v>20</v>
      </c>
      <c r="W76" s="58"/>
      <c r="X76" s="60">
        <f t="shared" si="19"/>
        <v>20</v>
      </c>
      <c r="Y76" s="60">
        <f t="shared" si="20"/>
        <v>0</v>
      </c>
      <c r="Z76" s="60">
        <f t="shared" si="21"/>
        <v>0</v>
      </c>
      <c r="AA76" s="60">
        <f t="shared" si="22"/>
        <v>0</v>
      </c>
      <c r="AB76" s="60">
        <f t="shared" si="23"/>
        <v>0</v>
      </c>
      <c r="AC76" s="60">
        <f t="shared" si="24"/>
        <v>0</v>
      </c>
    </row>
    <row r="77" spans="1:29" ht="13.5" hidden="1" customHeight="1" x14ac:dyDescent="0.2">
      <c r="A77" s="47" t="str">
        <f>ЭТАПЫ!A33</f>
        <v>М</v>
      </c>
      <c r="B77" s="48">
        <f>ЭТАПЫ!C33</f>
        <v>0</v>
      </c>
      <c r="C77" s="63">
        <f t="shared" si="16"/>
        <v>29</v>
      </c>
      <c r="D77" s="49">
        <f>ЭТАПЫ!E33</f>
        <v>1987</v>
      </c>
      <c r="E77" s="50" t="str">
        <f>ЭТАПЫ!F33</f>
        <v>Кравец Андрей</v>
      </c>
      <c r="F77" s="51">
        <f>ЭТАПЫ!G33</f>
        <v>0</v>
      </c>
      <c r="G77" s="52" t="str">
        <f>ЭТАПЫ!I33</f>
        <v>0</v>
      </c>
      <c r="H77" s="52" t="str">
        <f>ЭТАПЫ!K81</f>
        <v>0</v>
      </c>
      <c r="I77" s="52" t="str">
        <f>ЭТАПЫ!M33</f>
        <v>0</v>
      </c>
      <c r="J77" s="52">
        <f>ЭТАПЫ!O33</f>
        <v>4</v>
      </c>
      <c r="K77" s="52" t="str">
        <f>ЭТАПЫ!Q33</f>
        <v>0</v>
      </c>
      <c r="L77" s="52" t="str">
        <f>ЭТАПЫ!S81</f>
        <v>0</v>
      </c>
      <c r="M77" s="52">
        <f>ЭТАПЫ!U33</f>
        <v>2</v>
      </c>
      <c r="N77" s="52" t="str">
        <f>ЭТАПЫ!W33</f>
        <v>0</v>
      </c>
      <c r="O77" s="52">
        <f>ЭТАПЫ!Y33</f>
        <v>17</v>
      </c>
      <c r="P77" s="52">
        <f>ЭТАПЫ!AA33</f>
        <v>12</v>
      </c>
      <c r="Q77" s="52" t="str">
        <f>ЭТАПЫ!AC33</f>
        <v>0</v>
      </c>
      <c r="R77" s="52" t="str">
        <f>ЭТАПЫ!AE33</f>
        <v>0</v>
      </c>
      <c r="S77" s="52" t="str">
        <f>ЭТАПЫ!AG33</f>
        <v>0</v>
      </c>
      <c r="T77" s="52">
        <f>ЭТАПЫ!AH33</f>
        <v>0</v>
      </c>
      <c r="U77" s="55">
        <f t="shared" si="17"/>
        <v>4</v>
      </c>
      <c r="V77" s="57">
        <f t="shared" si="18"/>
        <v>35</v>
      </c>
      <c r="W77" s="58"/>
      <c r="X77" s="60">
        <f t="shared" si="19"/>
        <v>17</v>
      </c>
      <c r="Y77" s="60">
        <f t="shared" si="20"/>
        <v>12</v>
      </c>
      <c r="Z77" s="60">
        <f t="shared" si="21"/>
        <v>4</v>
      </c>
      <c r="AA77" s="60">
        <f t="shared" si="22"/>
        <v>2</v>
      </c>
      <c r="AB77" s="60">
        <f t="shared" si="23"/>
        <v>0</v>
      </c>
      <c r="AC77" s="60">
        <f t="shared" si="24"/>
        <v>0</v>
      </c>
    </row>
    <row r="78" spans="1:29" ht="13.5" hidden="1" customHeight="1" x14ac:dyDescent="0.2">
      <c r="A78" s="47" t="str">
        <f>ЭТАПЫ!A36</f>
        <v>М</v>
      </c>
      <c r="B78" s="48">
        <f>ЭТАПЫ!C36</f>
        <v>0</v>
      </c>
      <c r="C78" s="63">
        <f t="shared" si="16"/>
        <v>33</v>
      </c>
      <c r="D78" s="49">
        <f>ЭТАПЫ!E36</f>
        <v>1983</v>
      </c>
      <c r="E78" s="50" t="str">
        <f>ЭТАПЫ!F36</f>
        <v>Каракчиев Александр</v>
      </c>
      <c r="F78" s="51">
        <f>ЭТАПЫ!G36</f>
        <v>0</v>
      </c>
      <c r="G78" s="52" t="str">
        <f>ЭТАПЫ!I36</f>
        <v>0</v>
      </c>
      <c r="H78" s="52" t="str">
        <f>ЭТАПЫ!K82</f>
        <v>0</v>
      </c>
      <c r="I78" s="52" t="str">
        <f>ЭТАПЫ!M36</f>
        <v>0</v>
      </c>
      <c r="J78" s="52">
        <f>ЭТАПЫ!O36</f>
        <v>6</v>
      </c>
      <c r="K78" s="52" t="str">
        <f>ЭТАПЫ!Q36</f>
        <v>0</v>
      </c>
      <c r="L78" s="52" t="str">
        <f>ЭТАПЫ!S82</f>
        <v>0</v>
      </c>
      <c r="M78" s="52">
        <f>ЭТАПЫ!U36</f>
        <v>6</v>
      </c>
      <c r="N78" s="52" t="str">
        <f>ЭТАПЫ!W36</f>
        <v>0</v>
      </c>
      <c r="O78" s="52" t="str">
        <f>ЭТАПЫ!Y36</f>
        <v>0</v>
      </c>
      <c r="P78" s="52">
        <f>ЭТАПЫ!AA36</f>
        <v>5</v>
      </c>
      <c r="Q78" s="52" t="str">
        <f>ЭТАПЫ!AC36</f>
        <v>0</v>
      </c>
      <c r="R78" s="52" t="str">
        <f>ЭТАПЫ!AE36</f>
        <v>0</v>
      </c>
      <c r="S78" s="52" t="str">
        <f>ЭТАПЫ!AG36</f>
        <v>0</v>
      </c>
      <c r="T78" s="52">
        <f>ЭТАПЫ!AH36</f>
        <v>0</v>
      </c>
      <c r="U78" s="55">
        <f t="shared" si="17"/>
        <v>3</v>
      </c>
      <c r="V78" s="57">
        <f t="shared" si="18"/>
        <v>17</v>
      </c>
      <c r="W78" s="58"/>
      <c r="X78" s="60">
        <f t="shared" si="19"/>
        <v>6</v>
      </c>
      <c r="Y78" s="60">
        <f t="shared" si="20"/>
        <v>6</v>
      </c>
      <c r="Z78" s="60">
        <f t="shared" si="21"/>
        <v>5</v>
      </c>
      <c r="AA78" s="60">
        <f t="shared" si="22"/>
        <v>0</v>
      </c>
      <c r="AB78" s="60">
        <f t="shared" si="23"/>
        <v>0</v>
      </c>
      <c r="AC78" s="60">
        <f t="shared" si="24"/>
        <v>0</v>
      </c>
    </row>
    <row r="79" spans="1:29" ht="13.5" hidden="1" customHeight="1" x14ac:dyDescent="0.2">
      <c r="A79" s="47" t="str">
        <f>ЭТАПЫ!A37</f>
        <v>М</v>
      </c>
      <c r="B79" s="48">
        <f>ЭТАПЫ!C37</f>
        <v>4</v>
      </c>
      <c r="C79" s="63">
        <f t="shared" si="16"/>
        <v>62</v>
      </c>
      <c r="D79" s="49">
        <f>ЭТАПЫ!E37</f>
        <v>1954</v>
      </c>
      <c r="E79" s="50" t="str">
        <f>ЭТАПЫ!F37</f>
        <v>Голов Владимир</v>
      </c>
      <c r="F79" s="51" t="str">
        <f>ЭТАПЫ!G37</f>
        <v>Корткерос</v>
      </c>
      <c r="G79" s="52" t="str">
        <f>ЭТАПЫ!I37</f>
        <v>0</v>
      </c>
      <c r="H79" s="52" t="str">
        <f>ЭТАПЫ!K83</f>
        <v>0</v>
      </c>
      <c r="I79" s="52">
        <f>ЭТАПЫ!M37</f>
        <v>17</v>
      </c>
      <c r="J79" s="52" t="str">
        <f>ЭТАПЫ!O37</f>
        <v>0</v>
      </c>
      <c r="K79" s="52" t="str">
        <f>ЭТАПЫ!Q37</f>
        <v>0</v>
      </c>
      <c r="L79" s="52" t="str">
        <f>ЭТАПЫ!S83</f>
        <v>0</v>
      </c>
      <c r="M79" s="52" t="str">
        <f>ЭТАПЫ!U37</f>
        <v>0</v>
      </c>
      <c r="N79" s="52" t="str">
        <f>ЭТАПЫ!W37</f>
        <v>0</v>
      </c>
      <c r="O79" s="52" t="str">
        <f>ЭТАПЫ!Y37</f>
        <v>0</v>
      </c>
      <c r="P79" s="52" t="str">
        <f>ЭТАПЫ!AA37</f>
        <v>0</v>
      </c>
      <c r="Q79" s="52" t="str">
        <f>ЭТАПЫ!AC37</f>
        <v>0</v>
      </c>
      <c r="R79" s="52" t="str">
        <f>ЭТАПЫ!AE37</f>
        <v>0</v>
      </c>
      <c r="S79" s="52" t="str">
        <f>ЭТАПЫ!AG37</f>
        <v>0</v>
      </c>
      <c r="T79" s="52">
        <f>ЭТАПЫ!AH37</f>
        <v>0</v>
      </c>
      <c r="U79" s="55">
        <f t="shared" si="17"/>
        <v>1</v>
      </c>
      <c r="V79" s="57">
        <f t="shared" si="18"/>
        <v>17</v>
      </c>
      <c r="W79" s="58"/>
      <c r="X79" s="60">
        <f t="shared" si="19"/>
        <v>17</v>
      </c>
      <c r="Y79" s="60">
        <f t="shared" si="20"/>
        <v>0</v>
      </c>
      <c r="Z79" s="60">
        <f t="shared" si="21"/>
        <v>0</v>
      </c>
      <c r="AA79" s="60">
        <f t="shared" si="22"/>
        <v>0</v>
      </c>
      <c r="AB79" s="60">
        <f t="shared" si="23"/>
        <v>0</v>
      </c>
      <c r="AC79" s="60">
        <f t="shared" si="24"/>
        <v>0</v>
      </c>
    </row>
    <row r="80" spans="1:29" ht="13.5" hidden="1" customHeight="1" x14ac:dyDescent="0.2">
      <c r="A80" s="47" t="str">
        <f>ЭТАПЫ!A39</f>
        <v>М</v>
      </c>
      <c r="B80" s="48">
        <f>ЭТАПЫ!C39</f>
        <v>0</v>
      </c>
      <c r="C80" s="63">
        <f t="shared" si="16"/>
        <v>34</v>
      </c>
      <c r="D80" s="49">
        <f>ЭТАПЫ!E39</f>
        <v>1982</v>
      </c>
      <c r="E80" s="50" t="str">
        <f>ЭТАПЫ!F39</f>
        <v>Дьячков Илья</v>
      </c>
      <c r="F80" s="51">
        <f>ЭТАПЫ!G39</f>
        <v>0</v>
      </c>
      <c r="G80" s="52" t="str">
        <f>ЭТАПЫ!I39</f>
        <v>0</v>
      </c>
      <c r="H80" s="52" t="str">
        <f>ЭТАПЫ!K84</f>
        <v>0</v>
      </c>
      <c r="I80" s="52" t="str">
        <f>ЭТАПЫ!M39</f>
        <v>0</v>
      </c>
      <c r="J80" s="52" t="str">
        <f>ЭТАПЫ!O39</f>
        <v>0</v>
      </c>
      <c r="K80" s="52" t="str">
        <f>ЭТАПЫ!Q39</f>
        <v>0</v>
      </c>
      <c r="L80" s="52" t="str">
        <f>ЭТАПЫ!S84</f>
        <v>0</v>
      </c>
      <c r="M80" s="52" t="str">
        <f>ЭТАПЫ!U39</f>
        <v>0</v>
      </c>
      <c r="N80" s="52">
        <f>ЭТАПЫ!W39</f>
        <v>13</v>
      </c>
      <c r="O80" s="52" t="str">
        <f>ЭТАПЫ!Y39</f>
        <v>0</v>
      </c>
      <c r="P80" s="52" t="str">
        <f>ЭТАПЫ!AA39</f>
        <v>0</v>
      </c>
      <c r="Q80" s="52" t="str">
        <f>ЭТАПЫ!AC39</f>
        <v>0</v>
      </c>
      <c r="R80" s="52" t="str">
        <f>ЭТАПЫ!AE39</f>
        <v>0</v>
      </c>
      <c r="S80" s="52" t="str">
        <f>ЭТАПЫ!AG39</f>
        <v>0</v>
      </c>
      <c r="T80" s="52">
        <f>ЭТАПЫ!AH39</f>
        <v>0</v>
      </c>
      <c r="U80" s="55">
        <f t="shared" si="17"/>
        <v>1</v>
      </c>
      <c r="V80" s="57">
        <f t="shared" si="18"/>
        <v>13</v>
      </c>
      <c r="W80" s="58"/>
      <c r="X80" s="60">
        <f t="shared" si="19"/>
        <v>13</v>
      </c>
      <c r="Y80" s="60">
        <f t="shared" si="20"/>
        <v>0</v>
      </c>
      <c r="Z80" s="60">
        <f t="shared" si="21"/>
        <v>0</v>
      </c>
      <c r="AA80" s="60">
        <f t="shared" si="22"/>
        <v>0</v>
      </c>
      <c r="AB80" s="60">
        <f t="shared" si="23"/>
        <v>0</v>
      </c>
      <c r="AC80" s="60">
        <f t="shared" si="24"/>
        <v>0</v>
      </c>
    </row>
    <row r="81" spans="1:29" ht="13.5" hidden="1" customHeight="1" x14ac:dyDescent="0.2">
      <c r="A81" s="47" t="str">
        <f>ЭТАПЫ!A41</f>
        <v>М</v>
      </c>
      <c r="B81" s="48">
        <f>ЭТАПЫ!C41</f>
        <v>0</v>
      </c>
      <c r="C81" s="63">
        <f t="shared" si="16"/>
        <v>25</v>
      </c>
      <c r="D81" s="49">
        <f>ЭТАПЫ!E41</f>
        <v>1991</v>
      </c>
      <c r="E81" s="50" t="str">
        <f>ЭТАПЫ!F41</f>
        <v>Попов Артем</v>
      </c>
      <c r="F81" s="51">
        <f>ЭТАПЫ!G41</f>
        <v>0</v>
      </c>
      <c r="G81" s="52" t="str">
        <f>ЭТАПЫ!I41</f>
        <v>0</v>
      </c>
      <c r="H81" s="52" t="str">
        <f>ЭТАПЫ!K85</f>
        <v>0</v>
      </c>
      <c r="I81" s="52" t="str">
        <f>ЭТАПЫ!M41</f>
        <v>0</v>
      </c>
      <c r="J81" s="52" t="str">
        <f>ЭТАПЫ!O41</f>
        <v>0</v>
      </c>
      <c r="K81" s="52" t="str">
        <f>ЭТАПЫ!Q41</f>
        <v>0</v>
      </c>
      <c r="L81" s="52" t="str">
        <f>ЭТАПЫ!S85</f>
        <v>0</v>
      </c>
      <c r="M81" s="52" t="str">
        <f>ЭТАПЫ!U41</f>
        <v>0</v>
      </c>
      <c r="N81" s="52">
        <f>ЭТАПЫ!W41</f>
        <v>18</v>
      </c>
      <c r="O81" s="52" t="str">
        <f>ЭТАПЫ!Y41</f>
        <v>0</v>
      </c>
      <c r="P81" s="52" t="str">
        <f>ЭТАПЫ!AA41</f>
        <v>0</v>
      </c>
      <c r="Q81" s="52" t="str">
        <f>ЭТАПЫ!AC41</f>
        <v>0</v>
      </c>
      <c r="R81" s="52" t="str">
        <f>ЭТАПЫ!AE41</f>
        <v>0</v>
      </c>
      <c r="S81" s="52" t="str">
        <f>ЭТАПЫ!AG41</f>
        <v>0</v>
      </c>
      <c r="T81" s="52">
        <f>ЭТАПЫ!AH41</f>
        <v>0</v>
      </c>
      <c r="U81" s="55">
        <f t="shared" si="17"/>
        <v>1</v>
      </c>
      <c r="V81" s="57">
        <f t="shared" si="18"/>
        <v>18</v>
      </c>
      <c r="W81" s="58"/>
      <c r="X81" s="60">
        <f t="shared" si="19"/>
        <v>18</v>
      </c>
      <c r="Y81" s="60">
        <f t="shared" si="20"/>
        <v>0</v>
      </c>
      <c r="Z81" s="60">
        <f t="shared" si="21"/>
        <v>0</v>
      </c>
      <c r="AA81" s="60">
        <f t="shared" si="22"/>
        <v>0</v>
      </c>
      <c r="AB81" s="60">
        <f t="shared" si="23"/>
        <v>0</v>
      </c>
      <c r="AC81" s="60">
        <f t="shared" si="24"/>
        <v>0</v>
      </c>
    </row>
    <row r="82" spans="1:29" ht="13.5" hidden="1" customHeight="1" x14ac:dyDescent="0.2">
      <c r="A82" s="47" t="str">
        <f>ЭТАПЫ!A42</f>
        <v>М</v>
      </c>
      <c r="B82" s="48">
        <f>ЭТАПЫ!C42</f>
        <v>2</v>
      </c>
      <c r="C82" s="63">
        <f t="shared" si="16"/>
        <v>38</v>
      </c>
      <c r="D82" s="49">
        <f>ЭТАПЫ!E42</f>
        <v>1978</v>
      </c>
      <c r="E82" s="50" t="str">
        <f>ЭТАПЫ!F42</f>
        <v>Долгов Алексей</v>
      </c>
      <c r="F82" s="51" t="str">
        <f>ЭТАПЫ!G42</f>
        <v>Азимут</v>
      </c>
      <c r="G82" s="52" t="str">
        <f>ЭТАПЫ!I42</f>
        <v>0</v>
      </c>
      <c r="H82" s="52" t="str">
        <f>ЭТАПЫ!K86</f>
        <v>0</v>
      </c>
      <c r="I82" s="52" t="str">
        <f>ЭТАПЫ!M42</f>
        <v>0</v>
      </c>
      <c r="J82" s="52" t="str">
        <f>ЭТАПЫ!O42</f>
        <v>0</v>
      </c>
      <c r="K82" s="52">
        <f>ЭТАПЫ!Q42</f>
        <v>24</v>
      </c>
      <c r="L82" s="52" t="str">
        <f>ЭТАПЫ!S86</f>
        <v>0</v>
      </c>
      <c r="M82" s="52" t="str">
        <f>ЭТАПЫ!U42</f>
        <v>0</v>
      </c>
      <c r="N82" s="52" t="str">
        <f>ЭТАПЫ!W42</f>
        <v>0</v>
      </c>
      <c r="O82" s="52" t="str">
        <f>ЭТАПЫ!Y42</f>
        <v>0</v>
      </c>
      <c r="P82" s="52" t="str">
        <f>ЭТАПЫ!AA42</f>
        <v>0</v>
      </c>
      <c r="Q82" s="52" t="str">
        <f>ЭТАПЫ!AC42</f>
        <v>0</v>
      </c>
      <c r="R82" s="52" t="str">
        <f>ЭТАПЫ!AE42</f>
        <v>0</v>
      </c>
      <c r="S82" s="52" t="str">
        <f>ЭТАПЫ!AG42</f>
        <v>0</v>
      </c>
      <c r="T82" s="52">
        <f>ЭТАПЫ!AH42</f>
        <v>0</v>
      </c>
      <c r="U82" s="55">
        <f t="shared" si="17"/>
        <v>1</v>
      </c>
      <c r="V82" s="57">
        <f t="shared" si="18"/>
        <v>24</v>
      </c>
      <c r="W82" s="58"/>
      <c r="X82" s="60">
        <f t="shared" si="19"/>
        <v>24</v>
      </c>
      <c r="Y82" s="60">
        <f t="shared" si="20"/>
        <v>0</v>
      </c>
      <c r="Z82" s="60">
        <f t="shared" si="21"/>
        <v>0</v>
      </c>
      <c r="AA82" s="60">
        <f t="shared" si="22"/>
        <v>0</v>
      </c>
      <c r="AB82" s="60">
        <f t="shared" si="23"/>
        <v>0</v>
      </c>
      <c r="AC82" s="60">
        <f t="shared" si="24"/>
        <v>0</v>
      </c>
    </row>
    <row r="83" spans="1:29" ht="13.5" hidden="1" customHeight="1" x14ac:dyDescent="0.2">
      <c r="A83" s="47" t="str">
        <f>ЭТАПЫ!A43</f>
        <v>М</v>
      </c>
      <c r="B83" s="48">
        <f>ЭТАПЫ!C43</f>
        <v>2</v>
      </c>
      <c r="C83" s="63">
        <f t="shared" si="16"/>
        <v>38</v>
      </c>
      <c r="D83" s="49">
        <f>ЭТАПЫ!E43</f>
        <v>1978</v>
      </c>
      <c r="E83" s="50" t="str">
        <f>ЭТАПЫ!F43</f>
        <v>Тиранов Сергей</v>
      </c>
      <c r="F83" s="51">
        <f>ЭТАПЫ!G43</f>
        <v>0</v>
      </c>
      <c r="G83" s="52" t="str">
        <f>ЭТАПЫ!I43</f>
        <v>0</v>
      </c>
      <c r="H83" s="52" t="str">
        <f>ЭТАПЫ!K87</f>
        <v>0</v>
      </c>
      <c r="I83" s="52">
        <f>ЭТАПЫ!M43</f>
        <v>6</v>
      </c>
      <c r="J83" s="52" t="str">
        <f>ЭТАПЫ!O43</f>
        <v>0</v>
      </c>
      <c r="K83" s="52" t="str">
        <f>ЭТАПЫ!Q43</f>
        <v>0</v>
      </c>
      <c r="L83" s="52" t="str">
        <f>ЭТАПЫ!S87</f>
        <v>0</v>
      </c>
      <c r="M83" s="52" t="str">
        <f>ЭТАПЫ!U43</f>
        <v>0</v>
      </c>
      <c r="N83" s="52" t="str">
        <f>ЭТАПЫ!W43</f>
        <v>0</v>
      </c>
      <c r="O83" s="52">
        <f>ЭТАПЫ!Y43</f>
        <v>15</v>
      </c>
      <c r="P83" s="52" t="str">
        <f>ЭТАПЫ!AA43</f>
        <v>0</v>
      </c>
      <c r="Q83" s="52" t="str">
        <f>ЭТАПЫ!AC43</f>
        <v>0</v>
      </c>
      <c r="R83" s="52" t="str">
        <f>ЭТАПЫ!AE43</f>
        <v>0</v>
      </c>
      <c r="S83" s="52" t="str">
        <f>ЭТАПЫ!AG43</f>
        <v>0</v>
      </c>
      <c r="T83" s="52">
        <f>ЭТАПЫ!AH43</f>
        <v>0</v>
      </c>
      <c r="U83" s="55">
        <f t="shared" si="17"/>
        <v>2</v>
      </c>
      <c r="V83" s="57">
        <f t="shared" si="18"/>
        <v>21</v>
      </c>
      <c r="W83" s="58"/>
      <c r="X83" s="60">
        <f t="shared" si="19"/>
        <v>15</v>
      </c>
      <c r="Y83" s="60">
        <f t="shared" si="20"/>
        <v>6</v>
      </c>
      <c r="Z83" s="60">
        <f t="shared" si="21"/>
        <v>0</v>
      </c>
      <c r="AA83" s="60">
        <f t="shared" si="22"/>
        <v>0</v>
      </c>
      <c r="AB83" s="60">
        <f t="shared" si="23"/>
        <v>0</v>
      </c>
      <c r="AC83" s="60">
        <f t="shared" si="24"/>
        <v>0</v>
      </c>
    </row>
    <row r="84" spans="1:29" ht="13.5" hidden="1" customHeight="1" x14ac:dyDescent="0.2">
      <c r="A84" s="47" t="str">
        <f>ЭТАПЫ!A46</f>
        <v>М</v>
      </c>
      <c r="B84" s="48">
        <f>ЭТАПЫ!C46</f>
        <v>0</v>
      </c>
      <c r="C84" s="63">
        <f t="shared" si="16"/>
        <v>20</v>
      </c>
      <c r="D84" s="49">
        <f>ЭТАПЫ!E46</f>
        <v>1996</v>
      </c>
      <c r="E84" s="50" t="str">
        <f>ЭТАПЫ!F46</f>
        <v>Безносиков Владислав</v>
      </c>
      <c r="F84" s="51">
        <f>ЭТАПЫ!G46</f>
        <v>0</v>
      </c>
      <c r="G84" s="52" t="str">
        <f>ЭТАПЫ!I46</f>
        <v>0</v>
      </c>
      <c r="H84" s="52" t="str">
        <f>ЭТАПЫ!K88</f>
        <v>0</v>
      </c>
      <c r="I84" s="52" t="str">
        <f>ЭТАПЫ!M46</f>
        <v>0</v>
      </c>
      <c r="J84" s="52" t="str">
        <f>ЭТАПЫ!O46</f>
        <v>0</v>
      </c>
      <c r="K84" s="52" t="str">
        <f>ЭТАПЫ!Q46</f>
        <v>0</v>
      </c>
      <c r="L84" s="52" t="str">
        <f>ЭТАПЫ!S88</f>
        <v>0</v>
      </c>
      <c r="M84" s="52" t="str">
        <f>ЭТАПЫ!U46</f>
        <v>0</v>
      </c>
      <c r="N84" s="52" t="str">
        <f>ЭТАПЫ!W46</f>
        <v>0</v>
      </c>
      <c r="O84" s="52" t="str">
        <f>ЭТАПЫ!Y46</f>
        <v>0</v>
      </c>
      <c r="P84" s="52">
        <f>ЭТАПЫ!AA46</f>
        <v>20</v>
      </c>
      <c r="Q84" s="52" t="str">
        <f>ЭТАПЫ!AC46</f>
        <v>0</v>
      </c>
      <c r="R84" s="52" t="str">
        <f>ЭТАПЫ!AE46</f>
        <v>0</v>
      </c>
      <c r="S84" s="52" t="str">
        <f>ЭТАПЫ!AG46</f>
        <v>0</v>
      </c>
      <c r="T84" s="52">
        <f>ЭТАПЫ!AH46</f>
        <v>0</v>
      </c>
      <c r="U84" s="55">
        <f t="shared" si="17"/>
        <v>1</v>
      </c>
      <c r="V84" s="57">
        <f t="shared" si="18"/>
        <v>20</v>
      </c>
      <c r="W84" s="58"/>
      <c r="X84" s="60">
        <f t="shared" si="19"/>
        <v>20</v>
      </c>
      <c r="Y84" s="60">
        <f t="shared" si="20"/>
        <v>0</v>
      </c>
      <c r="Z84" s="60">
        <f t="shared" si="21"/>
        <v>0</v>
      </c>
      <c r="AA84" s="60">
        <f t="shared" si="22"/>
        <v>0</v>
      </c>
      <c r="AB84" s="60">
        <f t="shared" si="23"/>
        <v>0</v>
      </c>
      <c r="AC84" s="60">
        <f t="shared" si="24"/>
        <v>0</v>
      </c>
    </row>
    <row r="85" spans="1:29" ht="13.5" hidden="1" customHeight="1" x14ac:dyDescent="0.2">
      <c r="A85" s="47" t="str">
        <f>ЭТАПЫ!A47</f>
        <v>М</v>
      </c>
      <c r="B85" s="48">
        <f>ЭТАПЫ!C47</f>
        <v>0</v>
      </c>
      <c r="C85" s="63">
        <f t="shared" si="16"/>
        <v>29</v>
      </c>
      <c r="D85" s="49">
        <f>ЭТАПЫ!E47</f>
        <v>1987</v>
      </c>
      <c r="E85" s="50" t="str">
        <f>ЭТАПЫ!F47</f>
        <v>Митюшев Виктор</v>
      </c>
      <c r="F85" s="51" t="str">
        <f>ЭТАПЫ!G47</f>
        <v>Корткерос</v>
      </c>
      <c r="G85" s="52">
        <f>ЭТАПЫ!I47</f>
        <v>19</v>
      </c>
      <c r="H85" s="52" t="str">
        <f>ЭТАПЫ!K89</f>
        <v>0</v>
      </c>
      <c r="I85" s="52" t="str">
        <f>ЭТАПЫ!M47</f>
        <v>0</v>
      </c>
      <c r="J85" s="52" t="str">
        <f>ЭТАПЫ!O47</f>
        <v>0</v>
      </c>
      <c r="K85" s="52" t="str">
        <f>ЭТАПЫ!Q47</f>
        <v>0</v>
      </c>
      <c r="L85" s="52" t="str">
        <f>ЭТАПЫ!S89</f>
        <v>0</v>
      </c>
      <c r="M85" s="52" t="str">
        <f>ЭТАПЫ!U47</f>
        <v>0</v>
      </c>
      <c r="N85" s="52" t="str">
        <f>ЭТАПЫ!W47</f>
        <v>0</v>
      </c>
      <c r="O85" s="52" t="str">
        <f>ЭТАПЫ!Y47</f>
        <v>0</v>
      </c>
      <c r="P85" s="52" t="str">
        <f>ЭТАПЫ!AA47</f>
        <v>0</v>
      </c>
      <c r="Q85" s="52" t="str">
        <f>ЭТАПЫ!AC47</f>
        <v>0</v>
      </c>
      <c r="R85" s="52" t="str">
        <f>ЭТАПЫ!AE47</f>
        <v>0</v>
      </c>
      <c r="S85" s="52" t="str">
        <f>ЭТАПЫ!AG47</f>
        <v>0</v>
      </c>
      <c r="T85" s="52">
        <f>ЭТАПЫ!AH47</f>
        <v>0</v>
      </c>
      <c r="U85" s="55">
        <f t="shared" si="17"/>
        <v>1</v>
      </c>
      <c r="V85" s="57">
        <f t="shared" si="18"/>
        <v>19</v>
      </c>
      <c r="W85" s="58"/>
      <c r="X85" s="60">
        <f t="shared" si="19"/>
        <v>19</v>
      </c>
      <c r="Y85" s="60">
        <f t="shared" si="20"/>
        <v>0</v>
      </c>
      <c r="Z85" s="60">
        <f t="shared" si="21"/>
        <v>0</v>
      </c>
      <c r="AA85" s="60">
        <f t="shared" si="22"/>
        <v>0</v>
      </c>
      <c r="AB85" s="60">
        <f t="shared" si="23"/>
        <v>0</v>
      </c>
      <c r="AC85" s="60">
        <f t="shared" si="24"/>
        <v>0</v>
      </c>
    </row>
    <row r="86" spans="1:29" ht="13.5" hidden="1" customHeight="1" x14ac:dyDescent="0.2">
      <c r="A86" s="47" t="str">
        <f>ЭТАПЫ!A49</f>
        <v>М</v>
      </c>
      <c r="B86" s="48">
        <f>ЭТАПЫ!C49</f>
        <v>0</v>
      </c>
      <c r="C86" s="63">
        <f t="shared" si="16"/>
        <v>2016</v>
      </c>
      <c r="D86" s="49">
        <f>ЭТАПЫ!E49</f>
        <v>0</v>
      </c>
      <c r="E86" s="50" t="str">
        <f>ЭТАПЫ!F49</f>
        <v>Трифонов Константин</v>
      </c>
      <c r="F86" s="51">
        <f>ЭТАПЫ!G49</f>
        <v>0</v>
      </c>
      <c r="G86" s="52" t="str">
        <f>ЭТАПЫ!I49</f>
        <v>0</v>
      </c>
      <c r="H86" s="52" t="str">
        <f>ЭТАПЫ!K90</f>
        <v>0</v>
      </c>
      <c r="I86" s="52" t="str">
        <f>ЭТАПЫ!M49</f>
        <v>0</v>
      </c>
      <c r="J86" s="52" t="str">
        <f>ЭТАПЫ!O49</f>
        <v>0</v>
      </c>
      <c r="K86" s="52" t="str">
        <f>ЭТАПЫ!Q49</f>
        <v>0</v>
      </c>
      <c r="L86" s="52" t="str">
        <f>ЭТАПЫ!S90</f>
        <v>0</v>
      </c>
      <c r="M86" s="52" t="str">
        <f>ЭТАПЫ!U49</f>
        <v>0</v>
      </c>
      <c r="N86" s="52" t="str">
        <f>ЭТАПЫ!W49</f>
        <v>0</v>
      </c>
      <c r="O86" s="52" t="str">
        <f>ЭТАПЫ!Y49</f>
        <v>0</v>
      </c>
      <c r="P86" s="52" t="str">
        <f>ЭТАПЫ!AA49</f>
        <v>0</v>
      </c>
      <c r="Q86" s="52" t="str">
        <f>ЭТАПЫ!AC49</f>
        <v>0</v>
      </c>
      <c r="R86" s="52">
        <f>ЭТАПЫ!AE49</f>
        <v>18</v>
      </c>
      <c r="S86" s="52" t="str">
        <f>ЭТАПЫ!AG49</f>
        <v>0</v>
      </c>
      <c r="T86" s="52">
        <f>ЭТАПЫ!AH49</f>
        <v>0</v>
      </c>
      <c r="U86" s="55">
        <f t="shared" si="17"/>
        <v>1</v>
      </c>
      <c r="V86" s="57">
        <f t="shared" si="18"/>
        <v>18</v>
      </c>
      <c r="W86" s="58"/>
      <c r="X86" s="60">
        <f t="shared" si="19"/>
        <v>18</v>
      </c>
      <c r="Y86" s="60">
        <f t="shared" si="20"/>
        <v>0</v>
      </c>
      <c r="Z86" s="60">
        <f t="shared" si="21"/>
        <v>0</v>
      </c>
      <c r="AA86" s="60">
        <f t="shared" si="22"/>
        <v>0</v>
      </c>
      <c r="AB86" s="60">
        <f t="shared" si="23"/>
        <v>0</v>
      </c>
      <c r="AC86" s="60">
        <f t="shared" si="24"/>
        <v>0</v>
      </c>
    </row>
    <row r="87" spans="1:29" ht="13.5" hidden="1" customHeight="1" x14ac:dyDescent="0.2">
      <c r="A87" s="47" t="str">
        <f>ЭТАПЫ!A50</f>
        <v>М</v>
      </c>
      <c r="B87" s="48">
        <f>ЭТАПЫ!C50</f>
        <v>0</v>
      </c>
      <c r="C87" s="63">
        <f t="shared" si="16"/>
        <v>30</v>
      </c>
      <c r="D87" s="49">
        <f>ЭТАПЫ!E50</f>
        <v>1986</v>
      </c>
      <c r="E87" s="50" t="str">
        <f>ЭТАПЫ!F50</f>
        <v>Худяев Евгений</v>
      </c>
      <c r="F87" s="51" t="str">
        <f>ЭТАПЫ!G50</f>
        <v>СЭТУР</v>
      </c>
      <c r="G87" s="52" t="str">
        <f>ЭТАПЫ!I50</f>
        <v>0</v>
      </c>
      <c r="H87" s="52" t="str">
        <f>ЭТАПЫ!K91</f>
        <v>0</v>
      </c>
      <c r="I87" s="52" t="str">
        <f>ЭТАПЫ!M50</f>
        <v>0</v>
      </c>
      <c r="J87" s="52" t="str">
        <f>ЭТАПЫ!O50</f>
        <v>0</v>
      </c>
      <c r="K87" s="52" t="str">
        <f>ЭТАПЫ!Q50</f>
        <v>0</v>
      </c>
      <c r="L87" s="52" t="str">
        <f>ЭТАПЫ!S91</f>
        <v>0</v>
      </c>
      <c r="M87" s="52" t="str">
        <f>ЭТАПЫ!U50</f>
        <v>0</v>
      </c>
      <c r="N87" s="52" t="str">
        <f>ЭТАПЫ!W50</f>
        <v>0</v>
      </c>
      <c r="O87" s="52" t="str">
        <f>ЭТАПЫ!Y50</f>
        <v>0</v>
      </c>
      <c r="P87" s="52" t="str">
        <f>ЭТАПЫ!AA50</f>
        <v>0</v>
      </c>
      <c r="Q87" s="52" t="str">
        <f>ЭТАПЫ!AC50</f>
        <v>0</v>
      </c>
      <c r="R87" s="52" t="str">
        <f>ЭТАПЫ!AE50</f>
        <v>0</v>
      </c>
      <c r="S87" s="52" t="str">
        <f>ЭТАПЫ!AG50</f>
        <v>0</v>
      </c>
      <c r="T87" s="52">
        <f>ЭТАПЫ!AH50</f>
        <v>0</v>
      </c>
      <c r="U87" s="55">
        <f t="shared" si="17"/>
        <v>0</v>
      </c>
      <c r="V87" s="57">
        <f t="shared" si="18"/>
        <v>0</v>
      </c>
      <c r="W87" s="58"/>
      <c r="X87" s="60">
        <f t="shared" si="19"/>
        <v>0</v>
      </c>
      <c r="Y87" s="60">
        <f t="shared" si="20"/>
        <v>0</v>
      </c>
      <c r="Z87" s="60">
        <f t="shared" si="21"/>
        <v>0</v>
      </c>
      <c r="AA87" s="60">
        <f t="shared" si="22"/>
        <v>0</v>
      </c>
      <c r="AB87" s="60">
        <f t="shared" si="23"/>
        <v>0</v>
      </c>
      <c r="AC87" s="60">
        <f t="shared" si="24"/>
        <v>0</v>
      </c>
    </row>
    <row r="88" spans="1:29" ht="13.5" hidden="1" customHeight="1" x14ac:dyDescent="0.2">
      <c r="A88" s="47" t="str">
        <f>ЭТАПЫ!A53</f>
        <v>М</v>
      </c>
      <c r="B88" s="48">
        <f>ЭТАПЫ!C53</f>
        <v>0</v>
      </c>
      <c r="C88" s="63">
        <f t="shared" si="16"/>
        <v>20</v>
      </c>
      <c r="D88" s="49">
        <f>ЭТАПЫ!E53</f>
        <v>1996</v>
      </c>
      <c r="E88" s="50" t="str">
        <f>ЭТАПЫ!F53</f>
        <v>Долинин Александр</v>
      </c>
      <c r="F88" s="51">
        <f>ЭТАПЫ!G53</f>
        <v>0</v>
      </c>
      <c r="G88" s="52" t="str">
        <f>ЭТАПЫ!I53</f>
        <v>0</v>
      </c>
      <c r="H88" s="52" t="str">
        <f>ЭТАПЫ!K92</f>
        <v>0</v>
      </c>
      <c r="I88" s="52">
        <f>ЭТАПЫ!M53</f>
        <v>12</v>
      </c>
      <c r="J88" s="52" t="str">
        <f>ЭТАПЫ!O53</f>
        <v>0</v>
      </c>
      <c r="K88" s="52" t="str">
        <f>ЭТАПЫ!Q53</f>
        <v>0</v>
      </c>
      <c r="L88" s="52" t="str">
        <f>ЭТАПЫ!S92</f>
        <v>0</v>
      </c>
      <c r="M88" s="52" t="str">
        <f>ЭТАПЫ!U53</f>
        <v>0</v>
      </c>
      <c r="N88" s="52" t="str">
        <f>ЭТАПЫ!W53</f>
        <v>0</v>
      </c>
      <c r="O88" s="52" t="str">
        <f>ЭТАПЫ!Y53</f>
        <v>0</v>
      </c>
      <c r="P88" s="52" t="str">
        <f>ЭТАПЫ!AA53</f>
        <v>0</v>
      </c>
      <c r="Q88" s="52" t="str">
        <f>ЭТАПЫ!AC53</f>
        <v>0</v>
      </c>
      <c r="R88" s="52" t="str">
        <f>ЭТАПЫ!AE53</f>
        <v>0</v>
      </c>
      <c r="S88" s="52" t="str">
        <f>ЭТАПЫ!AG53</f>
        <v>0</v>
      </c>
      <c r="T88" s="52">
        <f>ЭТАПЫ!AH53</f>
        <v>0</v>
      </c>
      <c r="U88" s="55">
        <f t="shared" si="17"/>
        <v>1</v>
      </c>
      <c r="V88" s="57">
        <f t="shared" si="18"/>
        <v>12</v>
      </c>
      <c r="W88" s="58"/>
      <c r="X88" s="60">
        <f t="shared" si="19"/>
        <v>12</v>
      </c>
      <c r="Y88" s="60">
        <f t="shared" si="20"/>
        <v>0</v>
      </c>
      <c r="Z88" s="60">
        <f t="shared" si="21"/>
        <v>0</v>
      </c>
      <c r="AA88" s="60">
        <f t="shared" si="22"/>
        <v>0</v>
      </c>
      <c r="AB88" s="60">
        <f t="shared" si="23"/>
        <v>0</v>
      </c>
      <c r="AC88" s="60">
        <f t="shared" si="24"/>
        <v>0</v>
      </c>
    </row>
    <row r="89" spans="1:29" ht="13.5" customHeight="1" x14ac:dyDescent="0.2">
      <c r="A89" s="73" t="str">
        <f>ЭТАПЫ!A130</f>
        <v>Ж</v>
      </c>
      <c r="B89" s="67">
        <f>ЭТАПЫ!C127</f>
        <v>2</v>
      </c>
      <c r="C89" s="67">
        <f>ЭТАПЫ!D127</f>
        <v>35</v>
      </c>
      <c r="D89" s="67">
        <f>ЭТАПЫ!E127</f>
        <v>1981</v>
      </c>
      <c r="E89" s="72" t="str">
        <f>ЭТАПЫ!F127</f>
        <v>Ермолина Надежда</v>
      </c>
      <c r="F89" s="72" t="str">
        <f>ЭТАПЫ!G127</f>
        <v>Сыктывкар</v>
      </c>
      <c r="G89" s="72">
        <f>ЭТАПЫ!I127</f>
        <v>22</v>
      </c>
      <c r="H89" s="72">
        <f>ЭТАПЫ!K127</f>
        <v>24</v>
      </c>
      <c r="I89" s="72" t="str">
        <f>ЭТАПЫ!M127</f>
        <v>0</v>
      </c>
      <c r="J89" s="72" t="str">
        <f>ЭТАПЫ!O127</f>
        <v>0</v>
      </c>
      <c r="K89" s="72" t="str">
        <f>ЭТАПЫ!Q127</f>
        <v>0</v>
      </c>
      <c r="L89" s="72">
        <f>ЭТАПЫ!S127</f>
        <v>27</v>
      </c>
      <c r="M89" s="72">
        <f>ЭТАПЫ!U127</f>
        <v>27</v>
      </c>
      <c r="N89" s="72">
        <f>ЭТАПЫ!W127</f>
        <v>27</v>
      </c>
      <c r="O89" s="72">
        <f>ЭТАПЫ!Y127</f>
        <v>24</v>
      </c>
      <c r="P89" s="72">
        <f>ЭТАПЫ!AA127</f>
        <v>25</v>
      </c>
      <c r="Q89" s="72" t="str">
        <f>ЭТАПЫ!AC127</f>
        <v>0</v>
      </c>
      <c r="R89" s="72">
        <f>ЭТАПЫ!AE127</f>
        <v>27</v>
      </c>
      <c r="S89" s="72" t="str">
        <f>ЭТАПЫ!AG127</f>
        <v>0</v>
      </c>
      <c r="T89" s="72">
        <f>ЭТАПЫ!AI127</f>
        <v>27</v>
      </c>
      <c r="U89" s="72">
        <f t="shared" ref="U89:U116" si="25">COUNT(G89:T89)</f>
        <v>9</v>
      </c>
      <c r="V89" s="57">
        <f t="shared" ref="V89:V116" si="26">SUM(X89:AC89)</f>
        <v>160</v>
      </c>
      <c r="W89" s="58">
        <v>1</v>
      </c>
      <c r="X89" s="60">
        <f t="shared" ref="X89:X116" si="27">IFERROR(LARGE($G89:$T89,1),0)</f>
        <v>27</v>
      </c>
      <c r="Y89" s="60">
        <f t="shared" ref="Y89:Y116" si="28">IFERROR(LARGE($G89:$T89,2),0)</f>
        <v>27</v>
      </c>
      <c r="Z89" s="60">
        <f t="shared" ref="Z89:Z116" si="29">IFERROR(LARGE($G89:$T89,3),0)</f>
        <v>27</v>
      </c>
      <c r="AA89" s="60">
        <f t="shared" ref="AA89:AA116" si="30">IFERROR(LARGE($G89:$T89,4),0)</f>
        <v>27</v>
      </c>
      <c r="AB89" s="60">
        <f t="shared" ref="AB89:AB116" si="31">IFERROR(LARGE($G89:$T89,5),0)</f>
        <v>27</v>
      </c>
      <c r="AC89" s="60">
        <f t="shared" ref="AC89:AC116" si="32">IFERROR(LARGE($G89:$T89,6),0)</f>
        <v>25</v>
      </c>
    </row>
    <row r="90" spans="1:29" ht="13.5" customHeight="1" x14ac:dyDescent="0.2">
      <c r="A90" s="73" t="str">
        <f>ЭТАПЫ!A131</f>
        <v>Ж</v>
      </c>
      <c r="B90" s="67">
        <f>ЭТАПЫ!C128</f>
        <v>2</v>
      </c>
      <c r="C90" s="67">
        <f>ЭТАПЫ!D128</f>
        <v>36</v>
      </c>
      <c r="D90" s="67">
        <f>ЭТАПЫ!E128</f>
        <v>1980</v>
      </c>
      <c r="E90" s="72" t="str">
        <f>ЭТАПЫ!F128</f>
        <v>Кузьминская Оксана</v>
      </c>
      <c r="F90" s="72" t="str">
        <f>ЭТАПЫ!G128</f>
        <v>НОРД</v>
      </c>
      <c r="G90" s="72">
        <f>ЭТАПЫ!I128</f>
        <v>21</v>
      </c>
      <c r="H90" s="72">
        <f>ЭТАПЫ!K128</f>
        <v>19</v>
      </c>
      <c r="I90" s="72" t="str">
        <f>ЭТАПЫ!M128</f>
        <v>0</v>
      </c>
      <c r="J90" s="72" t="str">
        <f>ЭТАПЫ!O128</f>
        <v>0</v>
      </c>
      <c r="K90" s="72">
        <f>ЭТАПЫ!Q128</f>
        <v>27</v>
      </c>
      <c r="L90" s="72">
        <f>ЭТАПЫ!S128</f>
        <v>21</v>
      </c>
      <c r="M90" s="72">
        <f>ЭТАПЫ!U128</f>
        <v>24</v>
      </c>
      <c r="N90" s="72" t="str">
        <f>ЭТАПЫ!W128</f>
        <v>0</v>
      </c>
      <c r="O90" s="72">
        <f>ЭТАПЫ!Y128</f>
        <v>27</v>
      </c>
      <c r="P90" s="72" t="str">
        <f>ЭТАПЫ!AA128</f>
        <v>0</v>
      </c>
      <c r="Q90" s="72" t="str">
        <f>ЭТАПЫ!AC128</f>
        <v>0</v>
      </c>
      <c r="R90" s="72">
        <f>ЭТАПЫ!AE128</f>
        <v>24</v>
      </c>
      <c r="S90" s="72">
        <f>ЭТАПЫ!AG128</f>
        <v>27</v>
      </c>
      <c r="T90" s="72" t="str">
        <f>ЭТАПЫ!AI128</f>
        <v>0</v>
      </c>
      <c r="U90" s="72">
        <f t="shared" si="25"/>
        <v>8</v>
      </c>
      <c r="V90" s="57">
        <f t="shared" si="26"/>
        <v>150</v>
      </c>
      <c r="W90" s="58">
        <v>2</v>
      </c>
      <c r="X90" s="60">
        <f t="shared" si="27"/>
        <v>27</v>
      </c>
      <c r="Y90" s="60">
        <f t="shared" si="28"/>
        <v>27</v>
      </c>
      <c r="Z90" s="60">
        <f t="shared" si="29"/>
        <v>27</v>
      </c>
      <c r="AA90" s="60">
        <f t="shared" si="30"/>
        <v>24</v>
      </c>
      <c r="AB90" s="60">
        <f t="shared" si="31"/>
        <v>24</v>
      </c>
      <c r="AC90" s="60">
        <f t="shared" si="32"/>
        <v>21</v>
      </c>
    </row>
    <row r="91" spans="1:29" ht="13.5" customHeight="1" x14ac:dyDescent="0.2">
      <c r="A91" s="73" t="str">
        <f>ЭТАПЫ!A128</f>
        <v>Ж</v>
      </c>
      <c r="B91" s="67">
        <f>ЭТАПЫ!C129</f>
        <v>4</v>
      </c>
      <c r="C91" s="67">
        <f>ЭТАПЫ!D129</f>
        <v>53</v>
      </c>
      <c r="D91" s="67">
        <f>ЭТАПЫ!E129</f>
        <v>1963</v>
      </c>
      <c r="E91" s="72" t="str">
        <f>ЭТАПЫ!F129</f>
        <v>Мяндина Елена</v>
      </c>
      <c r="F91" s="72" t="str">
        <f>ЭТАПЫ!G129</f>
        <v>Корткерос</v>
      </c>
      <c r="G91" s="72">
        <f>ЭТАПЫ!I129</f>
        <v>22</v>
      </c>
      <c r="H91" s="72">
        <f>ЭТАПЫ!K129</f>
        <v>29</v>
      </c>
      <c r="I91" s="72" t="str">
        <f>ЭТАПЫ!M129</f>
        <v>0</v>
      </c>
      <c r="J91" s="72">
        <f>ЭТАПЫ!O129</f>
        <v>26</v>
      </c>
      <c r="K91" s="72" t="str">
        <f>ЭТАПЫ!Q129</f>
        <v>0</v>
      </c>
      <c r="L91" s="72" t="str">
        <f>ЭТАПЫ!S129</f>
        <v>0</v>
      </c>
      <c r="M91" s="72" t="str">
        <f>ЭТАПЫ!U129</f>
        <v>0</v>
      </c>
      <c r="N91" s="72" t="str">
        <f>ЭТАПЫ!W129</f>
        <v>0</v>
      </c>
      <c r="O91" s="72" t="str">
        <f>ЭТАПЫ!Y129</f>
        <v>0</v>
      </c>
      <c r="P91" s="72" t="str">
        <f>ЭТАПЫ!AA129</f>
        <v>0</v>
      </c>
      <c r="Q91" s="72" t="str">
        <f>ЭТАПЫ!AC129</f>
        <v>0</v>
      </c>
      <c r="R91" s="72" t="str">
        <f>ЭТАПЫ!AE129</f>
        <v>0</v>
      </c>
      <c r="S91" s="72" t="str">
        <f>ЭТАПЫ!AG129</f>
        <v>0</v>
      </c>
      <c r="T91" s="72">
        <f>ЭТАПЫ!AI129</f>
        <v>26</v>
      </c>
      <c r="U91" s="72">
        <f t="shared" si="25"/>
        <v>4</v>
      </c>
      <c r="V91" s="57">
        <f t="shared" si="26"/>
        <v>103</v>
      </c>
      <c r="W91" s="58">
        <v>3</v>
      </c>
      <c r="X91" s="60">
        <f t="shared" si="27"/>
        <v>29</v>
      </c>
      <c r="Y91" s="60">
        <f t="shared" si="28"/>
        <v>26</v>
      </c>
      <c r="Z91" s="60">
        <f t="shared" si="29"/>
        <v>26</v>
      </c>
      <c r="AA91" s="60">
        <f t="shared" si="30"/>
        <v>22</v>
      </c>
      <c r="AB91" s="60">
        <f t="shared" si="31"/>
        <v>0</v>
      </c>
      <c r="AC91" s="60">
        <f t="shared" si="32"/>
        <v>0</v>
      </c>
    </row>
    <row r="92" spans="1:29" ht="13.5" customHeight="1" x14ac:dyDescent="0.2">
      <c r="A92" s="73" t="str">
        <f>ЭТАПЫ!A133</f>
        <v>Ж</v>
      </c>
      <c r="B92" s="67">
        <f>ЭТАПЫ!C130</f>
        <v>4</v>
      </c>
      <c r="C92" s="67">
        <f>ЭТАПЫ!D130</f>
        <v>52</v>
      </c>
      <c r="D92" s="67">
        <f>ЭТАПЫ!E130</f>
        <v>1964</v>
      </c>
      <c r="E92" s="72" t="str">
        <f>ЭТАПЫ!F130</f>
        <v>Рудакова Надежда</v>
      </c>
      <c r="F92" s="72" t="str">
        <f>ЭТАПЫ!G130</f>
        <v>ОК</v>
      </c>
      <c r="G92" s="72" t="str">
        <f>ЭТАПЫ!I130</f>
        <v>0</v>
      </c>
      <c r="H92" s="72">
        <f>ЭТАПЫ!K130</f>
        <v>24</v>
      </c>
      <c r="I92" s="72" t="str">
        <f>ЭТАПЫ!M130</f>
        <v>0</v>
      </c>
      <c r="J92" s="72">
        <f>ЭТАПЫ!O130</f>
        <v>25</v>
      </c>
      <c r="K92" s="72" t="str">
        <f>ЭТАПЫ!Q130</f>
        <v>0</v>
      </c>
      <c r="L92" s="72">
        <f>ЭТАПЫ!S130</f>
        <v>26</v>
      </c>
      <c r="M92" s="72" t="str">
        <f>ЭТАПЫ!U130</f>
        <v>0</v>
      </c>
      <c r="N92" s="72">
        <f>ЭТАПЫ!W130</f>
        <v>25</v>
      </c>
      <c r="O92" s="72" t="str">
        <f>ЭТАПЫ!Y130</f>
        <v>0</v>
      </c>
      <c r="P92" s="72" t="str">
        <f>ЭТАПЫ!AA130</f>
        <v>0</v>
      </c>
      <c r="Q92" s="72" t="str">
        <f>ЭТАПЫ!AC130</f>
        <v>0</v>
      </c>
      <c r="R92" s="72" t="str">
        <f>ЭТАПЫ!AE130</f>
        <v>0</v>
      </c>
      <c r="S92" s="72" t="str">
        <f>ЭТАПЫ!AG130</f>
        <v>0</v>
      </c>
      <c r="T92" s="72" t="str">
        <f>ЭТАПЫ!AI130</f>
        <v>0</v>
      </c>
      <c r="U92" s="72">
        <f t="shared" si="25"/>
        <v>4</v>
      </c>
      <c r="V92" s="57">
        <f t="shared" si="26"/>
        <v>100</v>
      </c>
      <c r="W92" s="58">
        <v>4</v>
      </c>
      <c r="X92" s="60">
        <f t="shared" si="27"/>
        <v>26</v>
      </c>
      <c r="Y92" s="60">
        <f t="shared" si="28"/>
        <v>25</v>
      </c>
      <c r="Z92" s="60">
        <f t="shared" si="29"/>
        <v>25</v>
      </c>
      <c r="AA92" s="60">
        <f t="shared" si="30"/>
        <v>24</v>
      </c>
      <c r="AB92" s="60">
        <f t="shared" si="31"/>
        <v>0</v>
      </c>
      <c r="AC92" s="60">
        <f t="shared" si="32"/>
        <v>0</v>
      </c>
    </row>
    <row r="93" spans="1:29" ht="13.5" customHeight="1" x14ac:dyDescent="0.2">
      <c r="A93" s="73" t="str">
        <f>ЭТАПЫ!A127</f>
        <v>Ж</v>
      </c>
      <c r="B93" s="67">
        <f>ЭТАПЫ!C131</f>
        <v>0</v>
      </c>
      <c r="C93" s="67">
        <f>ЭТАПЫ!D131</f>
        <v>34</v>
      </c>
      <c r="D93" s="67">
        <f>ЭТАПЫ!E131</f>
        <v>1982</v>
      </c>
      <c r="E93" s="72" t="str">
        <f>ЭТАПЫ!F131</f>
        <v>Беляева Ксения</v>
      </c>
      <c r="F93" s="72" t="str">
        <f>ЭТАПЫ!G131</f>
        <v>Монди</v>
      </c>
      <c r="G93" s="72" t="str">
        <f>ЭТАПЫ!I131</f>
        <v>0</v>
      </c>
      <c r="H93" s="72" t="str">
        <f>ЭТАПЫ!K131</f>
        <v>0</v>
      </c>
      <c r="I93" s="72" t="str">
        <f>ЭТАПЫ!M131</f>
        <v>0</v>
      </c>
      <c r="J93" s="72">
        <f>ЭТАПЫ!O131</f>
        <v>18</v>
      </c>
      <c r="K93" s="72">
        <f>ЭТАПЫ!Q131</f>
        <v>22</v>
      </c>
      <c r="L93" s="72">
        <f>ЭТАПЫ!S131</f>
        <v>18</v>
      </c>
      <c r="M93" s="72" t="str">
        <f>ЭТАПЫ!U131</f>
        <v>0</v>
      </c>
      <c r="N93" s="72" t="str">
        <f>ЭТАПЫ!W131</f>
        <v>0</v>
      </c>
      <c r="O93" s="72" t="str">
        <f>ЭТАПЫ!Y131</f>
        <v>0</v>
      </c>
      <c r="P93" s="72" t="str">
        <f>ЭТАПЫ!AA131</f>
        <v>0</v>
      </c>
      <c r="Q93" s="72" t="str">
        <f>ЭТАПЫ!AC131</f>
        <v>0</v>
      </c>
      <c r="R93" s="72" t="str">
        <f>ЭТАПЫ!AE131</f>
        <v>0</v>
      </c>
      <c r="S93" s="72">
        <f>ЭТАПЫ!AG131</f>
        <v>22</v>
      </c>
      <c r="T93" s="72" t="str">
        <f>ЭТАПЫ!AI131</f>
        <v>0</v>
      </c>
      <c r="U93" s="72">
        <f t="shared" si="25"/>
        <v>4</v>
      </c>
      <c r="V93" s="57">
        <f t="shared" si="26"/>
        <v>80</v>
      </c>
      <c r="W93" s="58">
        <v>5</v>
      </c>
      <c r="X93" s="60">
        <f t="shared" si="27"/>
        <v>22</v>
      </c>
      <c r="Y93" s="60">
        <f t="shared" si="28"/>
        <v>22</v>
      </c>
      <c r="Z93" s="60">
        <f t="shared" si="29"/>
        <v>18</v>
      </c>
      <c r="AA93" s="60">
        <f t="shared" si="30"/>
        <v>18</v>
      </c>
      <c r="AB93" s="60">
        <f t="shared" si="31"/>
        <v>0</v>
      </c>
      <c r="AC93" s="60">
        <f t="shared" si="32"/>
        <v>0</v>
      </c>
    </row>
    <row r="94" spans="1:29" ht="13.5" customHeight="1" x14ac:dyDescent="0.2">
      <c r="A94" s="73" t="str">
        <f>ЭТАПЫ!A151</f>
        <v>Ж</v>
      </c>
      <c r="B94" s="67">
        <f>ЭТАПЫ!C132</f>
        <v>0</v>
      </c>
      <c r="C94" s="67">
        <f>ЭТАПЫ!D132</f>
        <v>28</v>
      </c>
      <c r="D94" s="67">
        <f>ЭТАПЫ!E132</f>
        <v>1988</v>
      </c>
      <c r="E94" s="72" t="str">
        <f>ЭТАПЫ!F132</f>
        <v>Кравец Анна</v>
      </c>
      <c r="F94" s="72">
        <f>ЭТАПЫ!G132</f>
        <v>0</v>
      </c>
      <c r="G94" s="72" t="str">
        <f>ЭТАПЫ!I132</f>
        <v>0</v>
      </c>
      <c r="H94" s="72" t="str">
        <f>ЭТАПЫ!K132</f>
        <v>0</v>
      </c>
      <c r="I94" s="72" t="str">
        <f>ЭТАПЫ!M132</f>
        <v>0</v>
      </c>
      <c r="J94" s="72">
        <f>ЭТАПЫ!O132</f>
        <v>19</v>
      </c>
      <c r="K94" s="72" t="str">
        <f>ЭТАПЫ!Q132</f>
        <v>0</v>
      </c>
      <c r="L94" s="72">
        <f>ЭТАПЫ!S132</f>
        <v>16</v>
      </c>
      <c r="M94" s="72">
        <f>ЭТАПЫ!U132</f>
        <v>18</v>
      </c>
      <c r="N94" s="72">
        <f>ЭТАПЫ!W132</f>
        <v>20</v>
      </c>
      <c r="O94" s="72" t="str">
        <f>ЭТАПЫ!Y132</f>
        <v>0</v>
      </c>
      <c r="P94" s="72" t="str">
        <f>ЭТАПЫ!AA132</f>
        <v>0</v>
      </c>
      <c r="Q94" s="72" t="str">
        <f>ЭТАПЫ!AC132</f>
        <v>0</v>
      </c>
      <c r="R94" s="72" t="str">
        <f>ЭТАПЫ!AE132</f>
        <v>0</v>
      </c>
      <c r="S94" s="72" t="str">
        <f>ЭТАПЫ!AG132</f>
        <v>0</v>
      </c>
      <c r="T94" s="72" t="str">
        <f>ЭТАПЫ!AI132</f>
        <v>0</v>
      </c>
      <c r="U94" s="72">
        <f t="shared" si="25"/>
        <v>4</v>
      </c>
      <c r="V94" s="57">
        <f t="shared" si="26"/>
        <v>73</v>
      </c>
      <c r="W94" s="58">
        <v>6</v>
      </c>
      <c r="X94" s="60">
        <f t="shared" si="27"/>
        <v>20</v>
      </c>
      <c r="Y94" s="60">
        <f t="shared" si="28"/>
        <v>19</v>
      </c>
      <c r="Z94" s="60">
        <f t="shared" si="29"/>
        <v>18</v>
      </c>
      <c r="AA94" s="60">
        <f t="shared" si="30"/>
        <v>16</v>
      </c>
      <c r="AB94" s="60">
        <f t="shared" si="31"/>
        <v>0</v>
      </c>
      <c r="AC94" s="60">
        <f t="shared" si="32"/>
        <v>0</v>
      </c>
    </row>
    <row r="95" spans="1:29" ht="13.5" customHeight="1" x14ac:dyDescent="0.2">
      <c r="A95" s="73" t="str">
        <f>ЭТАПЫ!A150</f>
        <v>Ж</v>
      </c>
      <c r="B95" s="67">
        <f>ЭТАПЫ!C133</f>
        <v>0</v>
      </c>
      <c r="C95" s="67">
        <f t="shared" ref="C95:C116" si="33">$D$1-D95</f>
        <v>16</v>
      </c>
      <c r="D95" s="67">
        <f>ЭТАПЫ!E150</f>
        <v>2000</v>
      </c>
      <c r="E95" s="72" t="str">
        <f>ЭТАПЫ!F133</f>
        <v>Карпова Екатерина</v>
      </c>
      <c r="F95" s="72" t="str">
        <f>ЭТАПЫ!G133</f>
        <v>STARушки</v>
      </c>
      <c r="G95" s="72">
        <f>ЭТАПЫ!I133</f>
        <v>15</v>
      </c>
      <c r="H95" s="72" t="str">
        <f>ЭТАПЫ!K133</f>
        <v>0</v>
      </c>
      <c r="I95" s="72" t="str">
        <f>ЭТАПЫ!M133</f>
        <v>0</v>
      </c>
      <c r="J95" s="72" t="str">
        <f>ЭТАПЫ!O133</f>
        <v>0</v>
      </c>
      <c r="K95" s="72" t="str">
        <f>ЭТАПЫ!Q133</f>
        <v>0</v>
      </c>
      <c r="L95" s="72" t="str">
        <f>ЭТАПЫ!S133</f>
        <v>0</v>
      </c>
      <c r="M95" s="72">
        <f>ЭТАПЫ!U133</f>
        <v>25</v>
      </c>
      <c r="N95" s="72">
        <f>ЭТАПЫ!W133</f>
        <v>22</v>
      </c>
      <c r="O95" s="72" t="str">
        <f>ЭТАПЫ!Y133</f>
        <v>0</v>
      </c>
      <c r="P95" s="72" t="str">
        <f>ЭТАПЫ!AA133</f>
        <v>0</v>
      </c>
      <c r="Q95" s="72" t="str">
        <f>ЭТАПЫ!AC133</f>
        <v>0</v>
      </c>
      <c r="R95" s="72" t="str">
        <f>ЭТАПЫ!AE133</f>
        <v>0</v>
      </c>
      <c r="S95" s="72" t="str">
        <f>ЭТАПЫ!AG133</f>
        <v>0</v>
      </c>
      <c r="T95" s="72" t="str">
        <f>ЭТАПЫ!AI133</f>
        <v>0</v>
      </c>
      <c r="U95" s="72">
        <f t="shared" si="25"/>
        <v>3</v>
      </c>
      <c r="V95" s="57">
        <f t="shared" si="26"/>
        <v>62</v>
      </c>
      <c r="W95" s="58">
        <v>7</v>
      </c>
      <c r="X95" s="60">
        <f t="shared" si="27"/>
        <v>25</v>
      </c>
      <c r="Y95" s="60">
        <f t="shared" si="28"/>
        <v>22</v>
      </c>
      <c r="Z95" s="60">
        <f t="shared" si="29"/>
        <v>15</v>
      </c>
      <c r="AA95" s="60">
        <f t="shared" si="30"/>
        <v>0</v>
      </c>
      <c r="AB95" s="60">
        <f t="shared" si="31"/>
        <v>0</v>
      </c>
      <c r="AC95" s="60">
        <f t="shared" si="32"/>
        <v>0</v>
      </c>
    </row>
    <row r="96" spans="1:29" ht="13.5" customHeight="1" x14ac:dyDescent="0.2">
      <c r="A96" s="73" t="str">
        <f>ЭТАПЫ!A158</f>
        <v>Ж</v>
      </c>
      <c r="B96" s="67">
        <f>ЭТАПЫ!C134</f>
        <v>0</v>
      </c>
      <c r="C96" s="67">
        <f t="shared" si="33"/>
        <v>27</v>
      </c>
      <c r="D96" s="67">
        <f>ЭТАПЫ!E158</f>
        <v>1989</v>
      </c>
      <c r="E96" s="72" t="str">
        <f>ЭТАПЫ!F134</f>
        <v>Коюшева Анита</v>
      </c>
      <c r="F96" s="72" t="str">
        <f>ЭТАПЫ!G134</f>
        <v>Корткерос</v>
      </c>
      <c r="G96" s="72">
        <f>ЭТАПЫ!I134</f>
        <v>25</v>
      </c>
      <c r="H96" s="72">
        <f>ЭТАПЫ!K134</f>
        <v>16</v>
      </c>
      <c r="I96" s="72" t="str">
        <f>ЭТАПЫ!M134</f>
        <v>0</v>
      </c>
      <c r="J96" s="72" t="str">
        <f>ЭТАПЫ!O134</f>
        <v>0</v>
      </c>
      <c r="K96" s="72" t="str">
        <f>ЭТАПЫ!Q134</f>
        <v>0</v>
      </c>
      <c r="L96" s="72" t="str">
        <f>ЭТАПЫ!S134</f>
        <v>0</v>
      </c>
      <c r="M96" s="72" t="str">
        <f>ЭТАПЫ!U134</f>
        <v>0</v>
      </c>
      <c r="N96" s="72" t="str">
        <f>ЭТАПЫ!W134</f>
        <v>0</v>
      </c>
      <c r="O96" s="72" t="str">
        <f>ЭТАПЫ!Y134</f>
        <v>0</v>
      </c>
      <c r="P96" s="72" t="str">
        <f>ЭТАПЫ!AA134</f>
        <v>0</v>
      </c>
      <c r="Q96" s="72" t="str">
        <f>ЭТАПЫ!AC134</f>
        <v>0</v>
      </c>
      <c r="R96" s="72" t="str">
        <f>ЭТАПЫ!AE134</f>
        <v>0</v>
      </c>
      <c r="S96" s="72" t="str">
        <f>ЭТАПЫ!AG134</f>
        <v>0</v>
      </c>
      <c r="T96" s="72">
        <f>ЭТАПЫ!AI134</f>
        <v>20</v>
      </c>
      <c r="U96" s="72">
        <f t="shared" si="25"/>
        <v>3</v>
      </c>
      <c r="V96" s="57">
        <f t="shared" si="26"/>
        <v>61</v>
      </c>
      <c r="W96" s="58">
        <v>8</v>
      </c>
      <c r="X96" s="60">
        <f t="shared" si="27"/>
        <v>25</v>
      </c>
      <c r="Y96" s="60">
        <f t="shared" si="28"/>
        <v>20</v>
      </c>
      <c r="Z96" s="60">
        <f t="shared" si="29"/>
        <v>16</v>
      </c>
      <c r="AA96" s="60">
        <f t="shared" si="30"/>
        <v>0</v>
      </c>
      <c r="AB96" s="60">
        <f t="shared" si="31"/>
        <v>0</v>
      </c>
      <c r="AC96" s="60">
        <f t="shared" si="32"/>
        <v>0</v>
      </c>
    </row>
    <row r="97" spans="1:29" ht="13.5" customHeight="1" x14ac:dyDescent="0.2">
      <c r="A97" s="73" t="str">
        <f>ЭТАПЫ!A156</f>
        <v>Ж</v>
      </c>
      <c r="B97" s="67">
        <f>ЭТАПЫ!C135</f>
        <v>2</v>
      </c>
      <c r="C97" s="67">
        <f t="shared" si="33"/>
        <v>30</v>
      </c>
      <c r="D97" s="67">
        <f>ЭТАПЫ!E156</f>
        <v>1986</v>
      </c>
      <c r="E97" s="72" t="str">
        <f>ЭТАПЫ!F135</f>
        <v>Крючкова Наталья</v>
      </c>
      <c r="F97" s="72" t="str">
        <f>ЭТАПЫ!G135</f>
        <v>Азимут</v>
      </c>
      <c r="G97" s="72">
        <f>ЭТАПЫ!I135</f>
        <v>18</v>
      </c>
      <c r="H97" s="72">
        <f>ЭТАПЫ!K135</f>
        <v>16</v>
      </c>
      <c r="I97" s="72" t="str">
        <f>ЭТАПЫ!M135</f>
        <v>0</v>
      </c>
      <c r="J97" s="72" t="str">
        <f>ЭТАПЫ!O135</f>
        <v>0</v>
      </c>
      <c r="K97" s="72" t="str">
        <f>ЭТАПЫ!Q135</f>
        <v>0</v>
      </c>
      <c r="L97" s="72" t="str">
        <f>ЭТАПЫ!S135</f>
        <v>0</v>
      </c>
      <c r="M97" s="72" t="str">
        <f>ЭТАПЫ!U135</f>
        <v>0</v>
      </c>
      <c r="N97" s="72" t="str">
        <f>ЭТАПЫ!W135</f>
        <v>0</v>
      </c>
      <c r="O97" s="72" t="str">
        <f>ЭТАПЫ!Y135</f>
        <v>0</v>
      </c>
      <c r="P97" s="72">
        <f>ЭТАПЫ!AA135</f>
        <v>21</v>
      </c>
      <c r="Q97" s="72" t="str">
        <f>ЭТАПЫ!AC135</f>
        <v>0</v>
      </c>
      <c r="R97" s="72" t="str">
        <f>ЭТАПЫ!AE135</f>
        <v>0</v>
      </c>
      <c r="S97" s="72" t="str">
        <f>ЭТАПЫ!AG135</f>
        <v>0</v>
      </c>
      <c r="T97" s="72" t="str">
        <f>ЭТАПЫ!AI135</f>
        <v>0</v>
      </c>
      <c r="U97" s="72">
        <f t="shared" si="25"/>
        <v>3</v>
      </c>
      <c r="V97" s="57">
        <f t="shared" si="26"/>
        <v>55</v>
      </c>
      <c r="W97" s="58">
        <v>9</v>
      </c>
      <c r="X97" s="60">
        <f t="shared" si="27"/>
        <v>21</v>
      </c>
      <c r="Y97" s="60">
        <f t="shared" si="28"/>
        <v>18</v>
      </c>
      <c r="Z97" s="60">
        <f t="shared" si="29"/>
        <v>16</v>
      </c>
      <c r="AA97" s="60">
        <f t="shared" si="30"/>
        <v>0</v>
      </c>
      <c r="AB97" s="60">
        <f t="shared" si="31"/>
        <v>0</v>
      </c>
      <c r="AC97" s="60">
        <f t="shared" si="32"/>
        <v>0</v>
      </c>
    </row>
    <row r="98" spans="1:29" ht="13.5" customHeight="1" x14ac:dyDescent="0.2">
      <c r="A98" s="73" t="str">
        <f>ЭТАПЫ!A160</f>
        <v>Ж</v>
      </c>
      <c r="B98" s="67">
        <f>ЭТАПЫ!C136</f>
        <v>0</v>
      </c>
      <c r="C98" s="67">
        <f t="shared" si="33"/>
        <v>26</v>
      </c>
      <c r="D98" s="67">
        <f>ЭТАПЫ!E160</f>
        <v>1990</v>
      </c>
      <c r="E98" s="72" t="str">
        <f>ЭТАПЫ!F136</f>
        <v>Лавровская Галина</v>
      </c>
      <c r="F98" s="72">
        <f>ЭТАПЫ!G136</f>
        <v>0</v>
      </c>
      <c r="G98" s="72" t="str">
        <f>ЭТАПЫ!I136</f>
        <v>0</v>
      </c>
      <c r="H98" s="72" t="str">
        <f>ЭТАПЫ!K136</f>
        <v>0</v>
      </c>
      <c r="I98" s="72" t="str">
        <f>ЭТАПЫ!M136</f>
        <v>0</v>
      </c>
      <c r="J98" s="72" t="str">
        <f>ЭТАПЫ!O136</f>
        <v>0</v>
      </c>
      <c r="K98" s="72" t="str">
        <f>ЭТАПЫ!Q136</f>
        <v>0</v>
      </c>
      <c r="L98" s="72">
        <f>ЭТАПЫ!S136</f>
        <v>15</v>
      </c>
      <c r="M98" s="72" t="str">
        <f>ЭТАПЫ!U136</f>
        <v>0</v>
      </c>
      <c r="N98" s="72">
        <f>ЭТАПЫ!W136</f>
        <v>19</v>
      </c>
      <c r="O98" s="72" t="str">
        <f>ЭТАПЫ!Y136</f>
        <v>0</v>
      </c>
      <c r="P98" s="72">
        <f>ЭТАПЫ!AA136</f>
        <v>20</v>
      </c>
      <c r="Q98" s="72" t="str">
        <f>ЭТАПЫ!AC136</f>
        <v>0</v>
      </c>
      <c r="R98" s="72" t="str">
        <f>ЭТАПЫ!AE136</f>
        <v>0</v>
      </c>
      <c r="S98" s="72" t="str">
        <f>ЭТАПЫ!AG136</f>
        <v>0</v>
      </c>
      <c r="T98" s="72" t="str">
        <f>ЭТАПЫ!AI136</f>
        <v>0</v>
      </c>
      <c r="U98" s="72">
        <f t="shared" si="25"/>
        <v>3</v>
      </c>
      <c r="V98" s="57">
        <f t="shared" si="26"/>
        <v>54</v>
      </c>
      <c r="W98" s="58">
        <v>10</v>
      </c>
      <c r="X98" s="60">
        <f t="shared" si="27"/>
        <v>20</v>
      </c>
      <c r="Y98" s="60">
        <f t="shared" si="28"/>
        <v>19</v>
      </c>
      <c r="Z98" s="60">
        <f t="shared" si="29"/>
        <v>15</v>
      </c>
      <c r="AA98" s="60">
        <f t="shared" si="30"/>
        <v>0</v>
      </c>
      <c r="AB98" s="60">
        <f t="shared" si="31"/>
        <v>0</v>
      </c>
      <c r="AC98" s="60">
        <f t="shared" si="32"/>
        <v>0</v>
      </c>
    </row>
    <row r="99" spans="1:29" ht="13.5" customHeight="1" x14ac:dyDescent="0.2">
      <c r="A99" s="73" t="str">
        <f>ЭТАПЫ!A159</f>
        <v>Ж</v>
      </c>
      <c r="B99" s="67">
        <f>ЭТАПЫ!C137</f>
        <v>0</v>
      </c>
      <c r="C99" s="67">
        <f t="shared" si="33"/>
        <v>19</v>
      </c>
      <c r="D99" s="67">
        <f>ЭТАПЫ!E159</f>
        <v>1997</v>
      </c>
      <c r="E99" s="72" t="str">
        <f>ЭТАПЫ!F137</f>
        <v>Кузнецова Алина</v>
      </c>
      <c r="F99" s="72">
        <f>ЭТАПЫ!G137</f>
        <v>0</v>
      </c>
      <c r="G99" s="72" t="str">
        <f>ЭТАПЫ!I137</f>
        <v>0</v>
      </c>
      <c r="H99" s="72">
        <f>ЭТАПЫ!K137</f>
        <v>13</v>
      </c>
      <c r="I99" s="72" t="str">
        <f>ЭТАПЫ!M137</f>
        <v>0</v>
      </c>
      <c r="J99" s="72" t="str">
        <f>ЭТАПЫ!O137</f>
        <v>0</v>
      </c>
      <c r="K99" s="72" t="str">
        <f>ЭТАПЫ!Q137</f>
        <v>0</v>
      </c>
      <c r="L99" s="72" t="str">
        <f>ЭТАПЫ!S137</f>
        <v>0</v>
      </c>
      <c r="M99" s="72">
        <f>ЭТАПЫ!U137</f>
        <v>20</v>
      </c>
      <c r="N99" s="72" t="str">
        <f>ЭТАПЫ!W137</f>
        <v>0</v>
      </c>
      <c r="O99" s="72">
        <f>ЭТАПЫ!Y137</f>
        <v>20</v>
      </c>
      <c r="P99" s="72" t="str">
        <f>ЭТАПЫ!AA137</f>
        <v>0</v>
      </c>
      <c r="Q99" s="72" t="str">
        <f>ЭТАПЫ!AC137</f>
        <v>0</v>
      </c>
      <c r="R99" s="72" t="str">
        <f>ЭТАПЫ!AE137</f>
        <v>0</v>
      </c>
      <c r="S99" s="72" t="str">
        <f>ЭТАПЫ!AG137</f>
        <v>0</v>
      </c>
      <c r="T99" s="72" t="str">
        <f>ЭТАПЫ!AI137</f>
        <v>0</v>
      </c>
      <c r="U99" s="72">
        <f t="shared" si="25"/>
        <v>3</v>
      </c>
      <c r="V99" s="57">
        <f t="shared" si="26"/>
        <v>53</v>
      </c>
      <c r="W99" s="58">
        <v>11</v>
      </c>
      <c r="X99" s="60">
        <f t="shared" si="27"/>
        <v>20</v>
      </c>
      <c r="Y99" s="60">
        <f t="shared" si="28"/>
        <v>20</v>
      </c>
      <c r="Z99" s="60">
        <f t="shared" si="29"/>
        <v>13</v>
      </c>
      <c r="AA99" s="60">
        <f t="shared" si="30"/>
        <v>0</v>
      </c>
      <c r="AB99" s="60">
        <f t="shared" si="31"/>
        <v>0</v>
      </c>
      <c r="AC99" s="60">
        <f t="shared" si="32"/>
        <v>0</v>
      </c>
    </row>
    <row r="100" spans="1:29" ht="13.5" customHeight="1" x14ac:dyDescent="0.2">
      <c r="A100" s="73" t="str">
        <f>ЭТАПЫ!A161</f>
        <v>Ж</v>
      </c>
      <c r="B100" s="67">
        <f>ЭТАПЫ!C138</f>
        <v>2</v>
      </c>
      <c r="C100" s="67">
        <f t="shared" si="33"/>
        <v>29</v>
      </c>
      <c r="D100" s="67">
        <f>ЭТАПЫ!E161</f>
        <v>1987</v>
      </c>
      <c r="E100" s="72" t="str">
        <f>ЭТАПЫ!F138</f>
        <v>Рыбина Светлана</v>
      </c>
      <c r="F100" s="72" t="str">
        <f>ЭТАПЫ!G138</f>
        <v>STARушки</v>
      </c>
      <c r="G100" s="72" t="str">
        <f>ЭТАПЫ!I138</f>
        <v>0</v>
      </c>
      <c r="H100" s="72">
        <f>ЭТАПЫ!K138</f>
        <v>20</v>
      </c>
      <c r="I100" s="72">
        <f>ЭТАПЫ!M138</f>
        <v>25</v>
      </c>
      <c r="J100" s="72" t="str">
        <f>ЭТАПЫ!O138</f>
        <v>0</v>
      </c>
      <c r="K100" s="72" t="str">
        <f>ЭТАПЫ!Q138</f>
        <v>0</v>
      </c>
      <c r="L100" s="72" t="str">
        <f>ЭТАПЫ!S138</f>
        <v>0</v>
      </c>
      <c r="M100" s="72" t="str">
        <f>ЭТАПЫ!U138</f>
        <v>0</v>
      </c>
      <c r="N100" s="72" t="str">
        <f>ЭТАПЫ!W138</f>
        <v>0</v>
      </c>
      <c r="O100" s="72" t="str">
        <f>ЭТАПЫ!Y138</f>
        <v>0</v>
      </c>
      <c r="P100" s="72" t="str">
        <f>ЭТАПЫ!AA138</f>
        <v>0</v>
      </c>
      <c r="Q100" s="72" t="str">
        <f>ЭТАПЫ!AC138</f>
        <v>0</v>
      </c>
      <c r="R100" s="72" t="str">
        <f>ЭТАПЫ!AE138</f>
        <v>0</v>
      </c>
      <c r="S100" s="72" t="str">
        <f>ЭТАПЫ!AG138</f>
        <v>0</v>
      </c>
      <c r="T100" s="72" t="str">
        <f>ЭТАПЫ!AI138</f>
        <v>0</v>
      </c>
      <c r="U100" s="72">
        <f t="shared" si="25"/>
        <v>2</v>
      </c>
      <c r="V100" s="57">
        <f t="shared" si="26"/>
        <v>45</v>
      </c>
      <c r="W100" s="58">
        <v>12</v>
      </c>
      <c r="X100" s="60">
        <f t="shared" si="27"/>
        <v>25</v>
      </c>
      <c r="Y100" s="60">
        <f t="shared" si="28"/>
        <v>20</v>
      </c>
      <c r="Z100" s="60">
        <f t="shared" si="29"/>
        <v>0</v>
      </c>
      <c r="AA100" s="60">
        <f t="shared" si="30"/>
        <v>0</v>
      </c>
      <c r="AB100" s="60">
        <f t="shared" si="31"/>
        <v>0</v>
      </c>
      <c r="AC100" s="60">
        <f t="shared" si="32"/>
        <v>0</v>
      </c>
    </row>
    <row r="101" spans="1:29" ht="13.5" customHeight="1" x14ac:dyDescent="0.2">
      <c r="A101" s="73" t="str">
        <f>ЭТАПЫ!A162</f>
        <v>Ж</v>
      </c>
      <c r="B101" s="67">
        <f>ЭТАПЫ!C139</f>
        <v>2</v>
      </c>
      <c r="C101" s="67">
        <f t="shared" si="33"/>
        <v>20</v>
      </c>
      <c r="D101" s="67">
        <f>ЭТАПЫ!E162</f>
        <v>1996</v>
      </c>
      <c r="E101" s="72" t="str">
        <f>ЭТАПЫ!F139</f>
        <v>Бурцева Юля</v>
      </c>
      <c r="F101" s="72" t="str">
        <f>ЭТАПЫ!G139</f>
        <v>Сыктывкар</v>
      </c>
      <c r="G101" s="72" t="str">
        <f>ЭТАПЫ!I139</f>
        <v>0</v>
      </c>
      <c r="H101" s="72" t="str">
        <f>ЭТАПЫ!K139</f>
        <v>0</v>
      </c>
      <c r="I101" s="72" t="str">
        <f>ЭТАПЫ!M139</f>
        <v>0</v>
      </c>
      <c r="J101" s="72" t="str">
        <f>ЭТАПЫ!O139</f>
        <v>0</v>
      </c>
      <c r="K101" s="72" t="str">
        <f>ЭТАПЫ!Q139</f>
        <v>0</v>
      </c>
      <c r="L101" s="72">
        <f>ЭТАПЫ!S139</f>
        <v>22</v>
      </c>
      <c r="M101" s="72">
        <f>ЭТАПЫ!U139</f>
        <v>21</v>
      </c>
      <c r="N101" s="72" t="str">
        <f>ЭТАПЫ!W139</f>
        <v>0</v>
      </c>
      <c r="O101" s="72" t="str">
        <f>ЭТАПЫ!Y139</f>
        <v>0</v>
      </c>
      <c r="P101" s="72" t="str">
        <f>ЭТАПЫ!AA139</f>
        <v>0</v>
      </c>
      <c r="Q101" s="72" t="str">
        <f>ЭТАПЫ!AC139</f>
        <v>0</v>
      </c>
      <c r="R101" s="72" t="str">
        <f>ЭТАПЫ!AE139</f>
        <v>0</v>
      </c>
      <c r="S101" s="72" t="str">
        <f>ЭТАПЫ!AG139</f>
        <v>0</v>
      </c>
      <c r="T101" s="72" t="str">
        <f>ЭТАПЫ!AI139</f>
        <v>0</v>
      </c>
      <c r="U101" s="72">
        <f t="shared" si="25"/>
        <v>2</v>
      </c>
      <c r="V101" s="57">
        <f t="shared" si="26"/>
        <v>43</v>
      </c>
      <c r="W101" s="58">
        <v>13</v>
      </c>
      <c r="X101" s="60">
        <f t="shared" si="27"/>
        <v>22</v>
      </c>
      <c r="Y101" s="60">
        <f t="shared" si="28"/>
        <v>21</v>
      </c>
      <c r="Z101" s="60">
        <f t="shared" si="29"/>
        <v>0</v>
      </c>
      <c r="AA101" s="60">
        <f t="shared" si="30"/>
        <v>0</v>
      </c>
      <c r="AB101" s="60">
        <f t="shared" si="31"/>
        <v>0</v>
      </c>
      <c r="AC101" s="60">
        <f t="shared" si="32"/>
        <v>0</v>
      </c>
    </row>
    <row r="102" spans="1:29" ht="13.5" customHeight="1" x14ac:dyDescent="0.2">
      <c r="A102" s="73" t="str">
        <f>ЭТАПЫ!A163</f>
        <v>Ж</v>
      </c>
      <c r="B102" s="67">
        <f>ЭТАПЫ!C140</f>
        <v>0</v>
      </c>
      <c r="C102" s="67">
        <f t="shared" si="33"/>
        <v>33</v>
      </c>
      <c r="D102" s="67">
        <f>ЭТАПЫ!E163</f>
        <v>1983</v>
      </c>
      <c r="E102" s="72" t="str">
        <f>ЭТАПЫ!F140</f>
        <v>Труфакина Светлана</v>
      </c>
      <c r="F102" s="72" t="str">
        <f>ЭТАПЫ!G140</f>
        <v>Монди</v>
      </c>
      <c r="G102" s="72" t="str">
        <f>ЭТАПЫ!I140</f>
        <v>0</v>
      </c>
      <c r="H102" s="72" t="str">
        <f>ЭТАПЫ!K140</f>
        <v>0</v>
      </c>
      <c r="I102" s="72" t="str">
        <f>ЭТАПЫ!M140</f>
        <v>0</v>
      </c>
      <c r="J102" s="72" t="str">
        <f>ЭТАПЫ!O140</f>
        <v>0</v>
      </c>
      <c r="K102" s="72" t="str">
        <f>ЭТАПЫ!Q140</f>
        <v>0</v>
      </c>
      <c r="L102" s="72" t="str">
        <f>ЭТАПЫ!S140</f>
        <v>0</v>
      </c>
      <c r="M102" s="72" t="str">
        <f>ЭТАПЫ!U140</f>
        <v>0</v>
      </c>
      <c r="N102" s="72" t="str">
        <f>ЭТАПЫ!W140</f>
        <v>0</v>
      </c>
      <c r="O102" s="72" t="str">
        <f>ЭТАПЫ!Y140</f>
        <v>0</v>
      </c>
      <c r="P102" s="72">
        <f>ЭТАПЫ!AA140</f>
        <v>22</v>
      </c>
      <c r="Q102" s="72" t="str">
        <f>ЭТАПЫ!AC140</f>
        <v>0</v>
      </c>
      <c r="R102" s="72" t="str">
        <f>ЭТАПЫ!AE140</f>
        <v>0</v>
      </c>
      <c r="S102" s="72">
        <f>ЭТАПЫ!AG140</f>
        <v>20</v>
      </c>
      <c r="T102" s="72" t="str">
        <f>ЭТАПЫ!AI140</f>
        <v>0</v>
      </c>
      <c r="U102" s="72">
        <f t="shared" si="25"/>
        <v>2</v>
      </c>
      <c r="V102" s="57">
        <f t="shared" si="26"/>
        <v>42</v>
      </c>
      <c r="W102" s="58">
        <v>14</v>
      </c>
      <c r="X102" s="60">
        <f t="shared" si="27"/>
        <v>22</v>
      </c>
      <c r="Y102" s="60">
        <f t="shared" si="28"/>
        <v>20</v>
      </c>
      <c r="Z102" s="60">
        <f t="shared" si="29"/>
        <v>0</v>
      </c>
      <c r="AA102" s="60">
        <f t="shared" si="30"/>
        <v>0</v>
      </c>
      <c r="AB102" s="60">
        <f t="shared" si="31"/>
        <v>0</v>
      </c>
      <c r="AC102" s="60">
        <f t="shared" si="32"/>
        <v>0</v>
      </c>
    </row>
    <row r="103" spans="1:29" ht="13.5" customHeight="1" x14ac:dyDescent="0.2">
      <c r="A103" s="73" t="str">
        <f>ЭТАПЫ!A148</f>
        <v>Ж</v>
      </c>
      <c r="B103" s="67">
        <f>ЭТАПЫ!C141</f>
        <v>4</v>
      </c>
      <c r="C103" s="67">
        <f t="shared" si="33"/>
        <v>18</v>
      </c>
      <c r="D103" s="67">
        <f>ЭТАПЫ!E148</f>
        <v>1998</v>
      </c>
      <c r="E103" s="72" t="str">
        <f>ЭТАПЫ!F141</f>
        <v>Кирушева Елена</v>
      </c>
      <c r="F103" s="72">
        <f>ЭТАПЫ!G141</f>
        <v>0</v>
      </c>
      <c r="G103" s="72">
        <f>ЭТАПЫ!I141</f>
        <v>21</v>
      </c>
      <c r="H103" s="72">
        <f>ЭТАПЫ!K141</f>
        <v>19</v>
      </c>
      <c r="I103" s="72" t="str">
        <f>ЭТАПЫ!M141</f>
        <v>0</v>
      </c>
      <c r="J103" s="72" t="str">
        <f>ЭТАПЫ!O141</f>
        <v>0</v>
      </c>
      <c r="K103" s="72" t="str">
        <f>ЭТАПЫ!Q141</f>
        <v>0</v>
      </c>
      <c r="L103" s="72" t="str">
        <f>ЭТАПЫ!S141</f>
        <v>0</v>
      </c>
      <c r="M103" s="72" t="str">
        <f>ЭТАПЫ!U141</f>
        <v>0</v>
      </c>
      <c r="N103" s="72" t="str">
        <f>ЭТАПЫ!W141</f>
        <v>0</v>
      </c>
      <c r="O103" s="72" t="str">
        <f>ЭТАПЫ!Y141</f>
        <v>0</v>
      </c>
      <c r="P103" s="72" t="str">
        <f>ЭТАПЫ!AA141</f>
        <v>0</v>
      </c>
      <c r="Q103" s="72" t="str">
        <f>ЭТАПЫ!AC141</f>
        <v>0</v>
      </c>
      <c r="R103" s="72" t="str">
        <f>ЭТАПЫ!AE141</f>
        <v>0</v>
      </c>
      <c r="S103" s="72" t="str">
        <f>ЭТАПЫ!AG141</f>
        <v>0</v>
      </c>
      <c r="T103" s="72" t="str">
        <f>ЭТАПЫ!AI141</f>
        <v>0</v>
      </c>
      <c r="U103" s="72">
        <f t="shared" si="25"/>
        <v>2</v>
      </c>
      <c r="V103" s="57">
        <f t="shared" si="26"/>
        <v>40</v>
      </c>
      <c r="W103" s="58">
        <v>15</v>
      </c>
      <c r="X103" s="60">
        <f t="shared" si="27"/>
        <v>21</v>
      </c>
      <c r="Y103" s="60">
        <f t="shared" si="28"/>
        <v>19</v>
      </c>
      <c r="Z103" s="60">
        <f t="shared" si="29"/>
        <v>0</v>
      </c>
      <c r="AA103" s="60">
        <f t="shared" si="30"/>
        <v>0</v>
      </c>
      <c r="AB103" s="60">
        <f t="shared" si="31"/>
        <v>0</v>
      </c>
      <c r="AC103" s="60">
        <f t="shared" si="32"/>
        <v>0</v>
      </c>
    </row>
    <row r="104" spans="1:29" ht="13.5" customHeight="1" x14ac:dyDescent="0.2">
      <c r="A104" s="73" t="str">
        <f>ЭТАПЫ!A135</f>
        <v>Ж</v>
      </c>
      <c r="B104" s="67">
        <f>ЭТАПЫ!C142</f>
        <v>4</v>
      </c>
      <c r="C104" s="67">
        <f t="shared" si="33"/>
        <v>39</v>
      </c>
      <c r="D104" s="67">
        <f>ЭТАПЫ!E135</f>
        <v>1977</v>
      </c>
      <c r="E104" s="72" t="str">
        <f>ЭТАПЫ!F142</f>
        <v>Панюкова Нина</v>
      </c>
      <c r="F104" s="72" t="str">
        <f>ЭТАПЫ!G142</f>
        <v>Сыктывдин</v>
      </c>
      <c r="G104" s="72">
        <f>ЭТАПЫ!I142</f>
        <v>17</v>
      </c>
      <c r="H104" s="72">
        <f>ЭТАПЫ!K142</f>
        <v>15</v>
      </c>
      <c r="I104" s="72" t="str">
        <f>ЭТАПЫ!M142</f>
        <v>0</v>
      </c>
      <c r="J104" s="72" t="str">
        <f>ЭТАПЫ!O142</f>
        <v>0</v>
      </c>
      <c r="K104" s="72" t="str">
        <f>ЭТАПЫ!Q142</f>
        <v>0</v>
      </c>
      <c r="L104" s="72" t="str">
        <f>ЭТАПЫ!S142</f>
        <v>0</v>
      </c>
      <c r="M104" s="72" t="str">
        <f>ЭТАПЫ!U142</f>
        <v>0</v>
      </c>
      <c r="N104" s="72" t="str">
        <f>ЭТАПЫ!W142</f>
        <v>0</v>
      </c>
      <c r="O104" s="72" t="str">
        <f>ЭТАПЫ!Y142</f>
        <v>0</v>
      </c>
      <c r="P104" s="72" t="str">
        <f>ЭТАПЫ!AA142</f>
        <v>0</v>
      </c>
      <c r="Q104" s="72" t="str">
        <f>ЭТАПЫ!AC142</f>
        <v>0</v>
      </c>
      <c r="R104" s="72" t="str">
        <f>ЭТАПЫ!AE142</f>
        <v>0</v>
      </c>
      <c r="S104" s="72" t="str">
        <f>ЭТАПЫ!AG142</f>
        <v>0</v>
      </c>
      <c r="T104" s="72" t="str">
        <f>ЭТАПЫ!AI142</f>
        <v>0</v>
      </c>
      <c r="U104" s="72">
        <f t="shared" si="25"/>
        <v>2</v>
      </c>
      <c r="V104" s="57">
        <f t="shared" si="26"/>
        <v>32</v>
      </c>
      <c r="W104" s="58">
        <v>16</v>
      </c>
      <c r="X104" s="60">
        <f t="shared" si="27"/>
        <v>17</v>
      </c>
      <c r="Y104" s="60">
        <f t="shared" si="28"/>
        <v>15</v>
      </c>
      <c r="Z104" s="60">
        <f t="shared" si="29"/>
        <v>0</v>
      </c>
      <c r="AA104" s="60">
        <f t="shared" si="30"/>
        <v>0</v>
      </c>
      <c r="AB104" s="60">
        <f t="shared" si="31"/>
        <v>0</v>
      </c>
      <c r="AC104" s="60">
        <f t="shared" si="32"/>
        <v>0</v>
      </c>
    </row>
    <row r="105" spans="1:29" ht="13.5" customHeight="1" x14ac:dyDescent="0.2">
      <c r="A105" s="73" t="str">
        <f>ЭТАПЫ!A132</f>
        <v>Ж</v>
      </c>
      <c r="B105" s="67">
        <f>ЭТАПЫ!C144</f>
        <v>0</v>
      </c>
      <c r="C105" s="67">
        <f t="shared" si="33"/>
        <v>30</v>
      </c>
      <c r="D105" s="67">
        <f>ЭТАПЫ!E153</f>
        <v>1986</v>
      </c>
      <c r="E105" s="72" t="str">
        <f>ЭТАПЫ!F144</f>
        <v>Шевелева Полина</v>
      </c>
      <c r="F105" s="72">
        <f>ЭТАПЫ!G144</f>
        <v>0</v>
      </c>
      <c r="G105" s="72">
        <f>ЭТАПЫ!I144</f>
        <v>10</v>
      </c>
      <c r="H105" s="72" t="str">
        <f>ЭТАПЫ!K144</f>
        <v>0</v>
      </c>
      <c r="I105" s="72" t="str">
        <f>ЭТАПЫ!M144</f>
        <v>0</v>
      </c>
      <c r="J105" s="72" t="str">
        <f>ЭТАПЫ!O144</f>
        <v>0</v>
      </c>
      <c r="K105" s="72" t="str">
        <f>ЭТАПЫ!Q144</f>
        <v>0</v>
      </c>
      <c r="L105" s="72" t="str">
        <f>ЭТАПЫ!S144</f>
        <v>0</v>
      </c>
      <c r="M105" s="72" t="str">
        <f>ЭТАПЫ!U144</f>
        <v>0</v>
      </c>
      <c r="N105" s="72" t="str">
        <f>ЭТАПЫ!W144</f>
        <v>0</v>
      </c>
      <c r="O105" s="72" t="str">
        <f>ЭТАПЫ!Y144</f>
        <v>0</v>
      </c>
      <c r="P105" s="72" t="str">
        <f>ЭТАПЫ!AA144</f>
        <v>0</v>
      </c>
      <c r="Q105" s="72" t="str">
        <f>ЭТАПЫ!AC144</f>
        <v>0</v>
      </c>
      <c r="R105" s="72" t="str">
        <f>ЭТАПЫ!AE144</f>
        <v>0</v>
      </c>
      <c r="S105" s="72" t="str">
        <f>ЭТАПЫ!AG144</f>
        <v>0</v>
      </c>
      <c r="T105" s="72">
        <f>ЭТАПЫ!AI144</f>
        <v>20</v>
      </c>
      <c r="U105" s="72">
        <f t="shared" si="25"/>
        <v>2</v>
      </c>
      <c r="V105" s="57">
        <f t="shared" si="26"/>
        <v>30</v>
      </c>
      <c r="W105" s="58">
        <v>17</v>
      </c>
      <c r="X105" s="60">
        <f t="shared" si="27"/>
        <v>20</v>
      </c>
      <c r="Y105" s="60">
        <f t="shared" si="28"/>
        <v>10</v>
      </c>
      <c r="Z105" s="60">
        <f t="shared" si="29"/>
        <v>0</v>
      </c>
      <c r="AA105" s="60">
        <f t="shared" si="30"/>
        <v>0</v>
      </c>
      <c r="AB105" s="60">
        <f t="shared" si="31"/>
        <v>0</v>
      </c>
      <c r="AC105" s="60">
        <f t="shared" si="32"/>
        <v>0</v>
      </c>
    </row>
    <row r="106" spans="1:29" ht="13.5" customHeight="1" x14ac:dyDescent="0.2">
      <c r="A106" s="73" t="str">
        <f>ЭТАПЫ!A153</f>
        <v>Ж</v>
      </c>
      <c r="B106" s="67">
        <f>ЭТАПЫ!C143</f>
        <v>3</v>
      </c>
      <c r="C106" s="67">
        <f t="shared" si="33"/>
        <v>28</v>
      </c>
      <c r="D106" s="67">
        <f>ЭТАПЫ!E132</f>
        <v>1988</v>
      </c>
      <c r="E106" s="72" t="str">
        <f>ЭТАПЫ!F143</f>
        <v>Катаева Алена</v>
      </c>
      <c r="F106" s="72" t="str">
        <f>ЭТАПЫ!G143</f>
        <v>Сыктывдин</v>
      </c>
      <c r="G106" s="72">
        <f>ЭТАПЫ!I143</f>
        <v>16</v>
      </c>
      <c r="H106" s="72">
        <f>ЭТАПЫ!K143</f>
        <v>14</v>
      </c>
      <c r="I106" s="72" t="str">
        <f>ЭТАПЫ!M143</f>
        <v>0</v>
      </c>
      <c r="J106" s="72" t="str">
        <f>ЭТАПЫ!O143</f>
        <v>0</v>
      </c>
      <c r="K106" s="72" t="str">
        <f>ЭТАПЫ!Q143</f>
        <v>0</v>
      </c>
      <c r="L106" s="72" t="str">
        <f>ЭТАПЫ!S143</f>
        <v>0</v>
      </c>
      <c r="M106" s="72" t="str">
        <f>ЭТАПЫ!U143</f>
        <v>0</v>
      </c>
      <c r="N106" s="72" t="str">
        <f>ЭТАПЫ!W143</f>
        <v>0</v>
      </c>
      <c r="O106" s="72" t="str">
        <f>ЭТАПЫ!Y143</f>
        <v>0</v>
      </c>
      <c r="P106" s="72" t="str">
        <f>ЭТАПЫ!AA143</f>
        <v>0</v>
      </c>
      <c r="Q106" s="72" t="str">
        <f>ЭТАПЫ!AC143</f>
        <v>0</v>
      </c>
      <c r="R106" s="72" t="str">
        <f>ЭТАПЫ!AE143</f>
        <v>0</v>
      </c>
      <c r="S106" s="72" t="str">
        <f>ЭТАПЫ!AG143</f>
        <v>0</v>
      </c>
      <c r="T106" s="72" t="str">
        <f>ЭТАПЫ!AI143</f>
        <v>0</v>
      </c>
      <c r="U106" s="72">
        <f t="shared" si="25"/>
        <v>2</v>
      </c>
      <c r="V106" s="57">
        <f t="shared" si="26"/>
        <v>30</v>
      </c>
      <c r="W106" s="58">
        <v>18</v>
      </c>
      <c r="X106" s="60">
        <f t="shared" si="27"/>
        <v>16</v>
      </c>
      <c r="Y106" s="60">
        <f t="shared" si="28"/>
        <v>14</v>
      </c>
      <c r="Z106" s="60">
        <f t="shared" si="29"/>
        <v>0</v>
      </c>
      <c r="AA106" s="60">
        <f t="shared" si="30"/>
        <v>0</v>
      </c>
      <c r="AB106" s="60">
        <f t="shared" si="31"/>
        <v>0</v>
      </c>
      <c r="AC106" s="60">
        <f t="shared" si="32"/>
        <v>0</v>
      </c>
    </row>
    <row r="107" spans="1:29" ht="13.5" customHeight="1" x14ac:dyDescent="0.2">
      <c r="A107" s="73" t="str">
        <f>ЭТАПЫ!A142</f>
        <v>Ж</v>
      </c>
      <c r="B107" s="67">
        <f>ЭТАПЫ!C145</f>
        <v>2</v>
      </c>
      <c r="C107" s="67">
        <f t="shared" si="33"/>
        <v>46</v>
      </c>
      <c r="D107" s="67">
        <f>ЭТАПЫ!E142</f>
        <v>1970</v>
      </c>
      <c r="E107" s="72" t="str">
        <f>ЭТАПЫ!F145</f>
        <v>Подорова Надежда</v>
      </c>
      <c r="F107" s="72" t="str">
        <f>ЭТАПЫ!G145</f>
        <v>Сыктывдин</v>
      </c>
      <c r="G107" s="72">
        <f>ЭТАПЫ!I145</f>
        <v>15</v>
      </c>
      <c r="H107" s="72">
        <f>ЭТАПЫ!K145</f>
        <v>13</v>
      </c>
      <c r="I107" s="72" t="str">
        <f>ЭТАПЫ!M145</f>
        <v>0</v>
      </c>
      <c r="J107" s="72" t="str">
        <f>ЭТАПЫ!O145</f>
        <v>0</v>
      </c>
      <c r="K107" s="72" t="str">
        <f>ЭТАПЫ!Q145</f>
        <v>0</v>
      </c>
      <c r="L107" s="72" t="str">
        <f>ЭТАПЫ!S145</f>
        <v>0</v>
      </c>
      <c r="M107" s="72" t="str">
        <f>ЭТАПЫ!U145</f>
        <v>0</v>
      </c>
      <c r="N107" s="72" t="str">
        <f>ЭТАПЫ!W145</f>
        <v>0</v>
      </c>
      <c r="O107" s="72" t="str">
        <f>ЭТАПЫ!Y145</f>
        <v>0</v>
      </c>
      <c r="P107" s="72" t="str">
        <f>ЭТАПЫ!AA145</f>
        <v>0</v>
      </c>
      <c r="Q107" s="72" t="str">
        <f>ЭТАПЫ!AC145</f>
        <v>0</v>
      </c>
      <c r="R107" s="72" t="str">
        <f>ЭТАПЫ!AE145</f>
        <v>0</v>
      </c>
      <c r="S107" s="72" t="str">
        <f>ЭТАПЫ!AG145</f>
        <v>0</v>
      </c>
      <c r="T107" s="72" t="str">
        <f>ЭТАПЫ!AI145</f>
        <v>0</v>
      </c>
      <c r="U107" s="72">
        <f t="shared" si="25"/>
        <v>2</v>
      </c>
      <c r="V107" s="57">
        <f t="shared" si="26"/>
        <v>28</v>
      </c>
      <c r="W107" s="58">
        <v>19</v>
      </c>
      <c r="X107" s="60">
        <f t="shared" si="27"/>
        <v>15</v>
      </c>
      <c r="Y107" s="60">
        <f t="shared" si="28"/>
        <v>13</v>
      </c>
      <c r="Z107" s="60">
        <f t="shared" si="29"/>
        <v>0</v>
      </c>
      <c r="AA107" s="60">
        <f t="shared" si="30"/>
        <v>0</v>
      </c>
      <c r="AB107" s="60">
        <f t="shared" si="31"/>
        <v>0</v>
      </c>
      <c r="AC107" s="60">
        <f t="shared" si="32"/>
        <v>0</v>
      </c>
    </row>
    <row r="108" spans="1:29" ht="13.5" customHeight="1" x14ac:dyDescent="0.2">
      <c r="A108" s="73" t="str">
        <f>ЭТАПЫ!A143</f>
        <v>Ж</v>
      </c>
      <c r="B108" s="67">
        <f>ЭТАПЫ!C146</f>
        <v>0</v>
      </c>
      <c r="C108" s="67">
        <f t="shared" si="33"/>
        <v>43</v>
      </c>
      <c r="D108" s="67">
        <f>ЭТАПЫ!E143</f>
        <v>1973</v>
      </c>
      <c r="E108" s="72" t="str">
        <f>ЭТАПЫ!F146</f>
        <v>Некрасова Александра</v>
      </c>
      <c r="F108" s="72">
        <f>ЭТАПЫ!G146</f>
        <v>0</v>
      </c>
      <c r="G108" s="72" t="str">
        <f>ЭТАПЫ!I146</f>
        <v>0</v>
      </c>
      <c r="H108" s="72" t="str">
        <f>ЭТАПЫ!K146</f>
        <v>0</v>
      </c>
      <c r="I108" s="72" t="str">
        <f>ЭТАПЫ!M146</f>
        <v>0</v>
      </c>
      <c r="J108" s="72">
        <f>ЭТАПЫ!O146</f>
        <v>25</v>
      </c>
      <c r="K108" s="72" t="str">
        <f>ЭТАПЫ!Q146</f>
        <v>0</v>
      </c>
      <c r="L108" s="72" t="str">
        <f>ЭТАПЫ!S146</f>
        <v>0</v>
      </c>
      <c r="M108" s="72" t="str">
        <f>ЭТАПЫ!U146</f>
        <v>0</v>
      </c>
      <c r="N108" s="72" t="str">
        <f>ЭТАПЫ!W146</f>
        <v>0</v>
      </c>
      <c r="O108" s="72" t="str">
        <f>ЭТАПЫ!Y146</f>
        <v>0</v>
      </c>
      <c r="P108" s="72" t="str">
        <f>ЭТАПЫ!AA146</f>
        <v>0</v>
      </c>
      <c r="Q108" s="72" t="str">
        <f>ЭТАПЫ!AC146</f>
        <v>0</v>
      </c>
      <c r="R108" s="72" t="str">
        <f>ЭТАПЫ!AE146</f>
        <v>0</v>
      </c>
      <c r="S108" s="72" t="str">
        <f>ЭТАПЫ!AG146</f>
        <v>0</v>
      </c>
      <c r="T108" s="72" t="str">
        <f>ЭТАПЫ!AI146</f>
        <v>0</v>
      </c>
      <c r="U108" s="72">
        <f t="shared" si="25"/>
        <v>1</v>
      </c>
      <c r="V108" s="57">
        <f t="shared" si="26"/>
        <v>25</v>
      </c>
      <c r="W108" s="58">
        <v>20</v>
      </c>
      <c r="X108" s="60">
        <f t="shared" si="27"/>
        <v>25</v>
      </c>
      <c r="Y108" s="60">
        <f t="shared" si="28"/>
        <v>0</v>
      </c>
      <c r="Z108" s="60">
        <f t="shared" si="29"/>
        <v>0</v>
      </c>
      <c r="AA108" s="60">
        <f t="shared" si="30"/>
        <v>0</v>
      </c>
      <c r="AB108" s="60">
        <f t="shared" si="31"/>
        <v>0</v>
      </c>
      <c r="AC108" s="60">
        <f t="shared" si="32"/>
        <v>0</v>
      </c>
    </row>
    <row r="109" spans="1:29" ht="13.5" customHeight="1" x14ac:dyDescent="0.2">
      <c r="A109" s="73" t="str">
        <f>ЭТАПЫ!A149</f>
        <v>Ж</v>
      </c>
      <c r="B109" s="67">
        <f>ЭТАПЫ!C147</f>
        <v>0</v>
      </c>
      <c r="C109" s="67">
        <f t="shared" si="33"/>
        <v>16</v>
      </c>
      <c r="D109" s="67">
        <f>ЭТАПЫ!E149</f>
        <v>2000</v>
      </c>
      <c r="E109" s="72" t="str">
        <f>ЭТАПЫ!F147</f>
        <v>Власова Анастасия</v>
      </c>
      <c r="F109" s="72">
        <f>ЭТАПЫ!G147</f>
        <v>0</v>
      </c>
      <c r="G109" s="72" t="str">
        <f>ЭТАПЫ!I147</f>
        <v>0</v>
      </c>
      <c r="H109" s="72" t="str">
        <f>ЭТАПЫ!K147</f>
        <v>0</v>
      </c>
      <c r="I109" s="72">
        <f>ЭТАПЫ!M147</f>
        <v>25</v>
      </c>
      <c r="J109" s="72" t="str">
        <f>ЭТАПЫ!O147</f>
        <v>0</v>
      </c>
      <c r="K109" s="72" t="str">
        <f>ЭТАПЫ!Q147</f>
        <v>0</v>
      </c>
      <c r="L109" s="72" t="str">
        <f>ЭТАПЫ!S147</f>
        <v>0</v>
      </c>
      <c r="M109" s="72" t="str">
        <f>ЭТАПЫ!U147</f>
        <v>0</v>
      </c>
      <c r="N109" s="72" t="str">
        <f>ЭТАПЫ!W147</f>
        <v>0</v>
      </c>
      <c r="O109" s="72" t="str">
        <f>ЭТАПЫ!Y147</f>
        <v>0</v>
      </c>
      <c r="P109" s="72" t="str">
        <f>ЭТАПЫ!AA147</f>
        <v>0</v>
      </c>
      <c r="Q109" s="72" t="str">
        <f>ЭТАПЫ!AC147</f>
        <v>0</v>
      </c>
      <c r="R109" s="72" t="str">
        <f>ЭТАПЫ!AE147</f>
        <v>0</v>
      </c>
      <c r="S109" s="72" t="str">
        <f>ЭТАПЫ!AG147</f>
        <v>0</v>
      </c>
      <c r="T109" s="72" t="str">
        <f>ЭТАПЫ!AI147</f>
        <v>0</v>
      </c>
      <c r="U109" s="72">
        <f t="shared" si="25"/>
        <v>1</v>
      </c>
      <c r="V109" s="57">
        <f t="shared" si="26"/>
        <v>25</v>
      </c>
      <c r="W109" s="58">
        <v>20</v>
      </c>
      <c r="X109" s="60">
        <f t="shared" si="27"/>
        <v>25</v>
      </c>
      <c r="Y109" s="60">
        <f t="shared" si="28"/>
        <v>0</v>
      </c>
      <c r="Z109" s="60">
        <f t="shared" si="29"/>
        <v>0</v>
      </c>
      <c r="AA109" s="60">
        <f t="shared" si="30"/>
        <v>0</v>
      </c>
      <c r="AB109" s="60">
        <f t="shared" si="31"/>
        <v>0</v>
      </c>
      <c r="AC109" s="60">
        <f t="shared" si="32"/>
        <v>0</v>
      </c>
    </row>
    <row r="110" spans="1:29" ht="13.5" customHeight="1" x14ac:dyDescent="0.2">
      <c r="A110" s="73" t="str">
        <f>ЭТАПЫ!A154</f>
        <v>Ж</v>
      </c>
      <c r="B110" s="67">
        <f>ЭТАПЫ!C148</f>
        <v>0</v>
      </c>
      <c r="C110" s="67">
        <f t="shared" si="33"/>
        <v>12</v>
      </c>
      <c r="D110" s="67">
        <f>ЭТАПЫ!E154</f>
        <v>2004</v>
      </c>
      <c r="E110" s="72" t="str">
        <f>ЭТАПЫ!F148</f>
        <v>Безносикова Дарья</v>
      </c>
      <c r="F110" s="72">
        <f>ЭТАПЫ!G148</f>
        <v>0</v>
      </c>
      <c r="G110" s="72" t="str">
        <f>ЭТАПЫ!I148</f>
        <v>0</v>
      </c>
      <c r="H110" s="72" t="str">
        <f>ЭТАПЫ!K148</f>
        <v>0</v>
      </c>
      <c r="I110" s="72" t="str">
        <f>ЭТАПЫ!M148</f>
        <v>0</v>
      </c>
      <c r="J110" s="72" t="str">
        <f>ЭТАПЫ!O148</f>
        <v>0</v>
      </c>
      <c r="K110" s="72" t="str">
        <f>ЭТАПЫ!Q148</f>
        <v>0</v>
      </c>
      <c r="L110" s="72" t="str">
        <f>ЭТАПЫ!S148</f>
        <v>0</v>
      </c>
      <c r="M110" s="72" t="str">
        <f>ЭТАПЫ!U148</f>
        <v>0</v>
      </c>
      <c r="N110" s="72" t="str">
        <f>ЭТАПЫ!W148</f>
        <v>0</v>
      </c>
      <c r="O110" s="72" t="str">
        <f>ЭТАПЫ!Y148</f>
        <v>0</v>
      </c>
      <c r="P110" s="72">
        <f>ЭТАПЫ!AA148</f>
        <v>25</v>
      </c>
      <c r="Q110" s="72" t="str">
        <f>ЭТАПЫ!AC148</f>
        <v>0</v>
      </c>
      <c r="R110" s="72" t="str">
        <f>ЭТАПЫ!AE148</f>
        <v>0</v>
      </c>
      <c r="S110" s="72" t="str">
        <f>ЭТАПЫ!AG148</f>
        <v>0</v>
      </c>
      <c r="T110" s="72" t="str">
        <f>ЭТАПЫ!AI148</f>
        <v>0</v>
      </c>
      <c r="U110" s="72">
        <f t="shared" si="25"/>
        <v>1</v>
      </c>
      <c r="V110" s="57">
        <f t="shared" si="26"/>
        <v>25</v>
      </c>
      <c r="W110" s="58">
        <v>20</v>
      </c>
      <c r="X110" s="60">
        <f t="shared" si="27"/>
        <v>25</v>
      </c>
      <c r="Y110" s="60">
        <f t="shared" si="28"/>
        <v>0</v>
      </c>
      <c r="Z110" s="60">
        <f t="shared" si="29"/>
        <v>0</v>
      </c>
      <c r="AA110" s="60">
        <f t="shared" si="30"/>
        <v>0</v>
      </c>
      <c r="AB110" s="60">
        <f t="shared" si="31"/>
        <v>0</v>
      </c>
      <c r="AC110" s="60">
        <f t="shared" si="32"/>
        <v>0</v>
      </c>
    </row>
    <row r="111" spans="1:29" ht="13.5" customHeight="1" x14ac:dyDescent="0.2">
      <c r="A111" s="73" t="str">
        <f>ЭТАПЫ!A155</f>
        <v>Ж</v>
      </c>
      <c r="B111" s="67">
        <f>ЭТАПЫ!C149</f>
        <v>0</v>
      </c>
      <c r="C111" s="67">
        <f t="shared" si="33"/>
        <v>29</v>
      </c>
      <c r="D111" s="67">
        <f>ЭТАПЫ!E155</f>
        <v>1987</v>
      </c>
      <c r="E111" s="72" t="str">
        <f>ЭТАПЫ!F149</f>
        <v>Шадрина Анастасия</v>
      </c>
      <c r="F111" s="72" t="str">
        <f>ЭТАПЫ!G149</f>
        <v>Сыктывдин</v>
      </c>
      <c r="G111" s="72">
        <f>ЭТАПЫ!I149</f>
        <v>22</v>
      </c>
      <c r="H111" s="72" t="str">
        <f>ЭТАПЫ!K149</f>
        <v>0</v>
      </c>
      <c r="I111" s="72" t="str">
        <f>ЭТАПЫ!M149</f>
        <v>0</v>
      </c>
      <c r="J111" s="72" t="str">
        <f>ЭТАПЫ!O149</f>
        <v>0</v>
      </c>
      <c r="K111" s="72" t="str">
        <f>ЭТАПЫ!Q149</f>
        <v>0</v>
      </c>
      <c r="L111" s="72" t="str">
        <f>ЭТАПЫ!S149</f>
        <v>0</v>
      </c>
      <c r="M111" s="72" t="str">
        <f>ЭТАПЫ!U149</f>
        <v>0</v>
      </c>
      <c r="N111" s="72" t="str">
        <f>ЭТАПЫ!W149</f>
        <v>0</v>
      </c>
      <c r="O111" s="72" t="str">
        <f>ЭТАПЫ!Y149</f>
        <v>0</v>
      </c>
      <c r="P111" s="72" t="str">
        <f>ЭТАПЫ!AA149</f>
        <v>0</v>
      </c>
      <c r="Q111" s="72" t="str">
        <f>ЭТАПЫ!AC149</f>
        <v>0</v>
      </c>
      <c r="R111" s="72" t="str">
        <f>ЭТАПЫ!AE149</f>
        <v>0</v>
      </c>
      <c r="S111" s="72" t="str">
        <f>ЭТАПЫ!AG149</f>
        <v>0</v>
      </c>
      <c r="T111" s="72" t="str">
        <f>ЭТАПЫ!AI149</f>
        <v>0</v>
      </c>
      <c r="U111" s="72">
        <f t="shared" si="25"/>
        <v>1</v>
      </c>
      <c r="V111" s="57">
        <f t="shared" si="26"/>
        <v>22</v>
      </c>
      <c r="W111" s="58">
        <v>23</v>
      </c>
      <c r="X111" s="60">
        <f t="shared" si="27"/>
        <v>22</v>
      </c>
      <c r="Y111" s="60">
        <f t="shared" si="28"/>
        <v>0</v>
      </c>
      <c r="Z111" s="60">
        <f t="shared" si="29"/>
        <v>0</v>
      </c>
      <c r="AA111" s="60">
        <f t="shared" si="30"/>
        <v>0</v>
      </c>
      <c r="AB111" s="60">
        <f t="shared" si="31"/>
        <v>0</v>
      </c>
      <c r="AC111" s="60">
        <f t="shared" si="32"/>
        <v>0</v>
      </c>
    </row>
    <row r="112" spans="1:29" ht="13.5" customHeight="1" x14ac:dyDescent="0.2">
      <c r="A112" s="73" t="str">
        <f>ЭТАПЫ!A164</f>
        <v>Ж</v>
      </c>
      <c r="B112" s="67">
        <f>ЭТАПЫ!C150</f>
        <v>0</v>
      </c>
      <c r="C112" s="67">
        <f t="shared" si="33"/>
        <v>18</v>
      </c>
      <c r="D112" s="67">
        <f>ЭТАПЫ!E164</f>
        <v>1998</v>
      </c>
      <c r="E112" s="72" t="str">
        <f>ЭТАПЫ!F150</f>
        <v>Колодинова Елена</v>
      </c>
      <c r="F112" s="72">
        <f>ЭТАПЫ!G150</f>
        <v>0</v>
      </c>
      <c r="G112" s="72" t="str">
        <f>ЭТАПЫ!I150</f>
        <v>0</v>
      </c>
      <c r="H112" s="72" t="str">
        <f>ЭТАПЫ!K150</f>
        <v>0</v>
      </c>
      <c r="I112" s="72" t="str">
        <f>ЭТАПЫ!M150</f>
        <v>0</v>
      </c>
      <c r="J112" s="72">
        <f>ЭТАПЫ!O150</f>
        <v>20</v>
      </c>
      <c r="K112" s="72" t="str">
        <f>ЭТАПЫ!Q150</f>
        <v>0</v>
      </c>
      <c r="L112" s="72" t="str">
        <f>ЭТАПЫ!S150</f>
        <v>0</v>
      </c>
      <c r="M112" s="72" t="str">
        <f>ЭТАПЫ!U150</f>
        <v>0</v>
      </c>
      <c r="N112" s="72" t="str">
        <f>ЭТАПЫ!W150</f>
        <v>0</v>
      </c>
      <c r="O112" s="72" t="str">
        <f>ЭТАПЫ!Y150</f>
        <v>0</v>
      </c>
      <c r="P112" s="72" t="str">
        <f>ЭТАПЫ!AA150</f>
        <v>0</v>
      </c>
      <c r="Q112" s="72" t="str">
        <f>ЭТАПЫ!AC150</f>
        <v>0</v>
      </c>
      <c r="R112" s="72" t="str">
        <f>ЭТАПЫ!AE150</f>
        <v>0</v>
      </c>
      <c r="S112" s="72" t="str">
        <f>ЭТАПЫ!AG150</f>
        <v>0</v>
      </c>
      <c r="T112" s="72" t="str">
        <f>ЭТАПЫ!AI150</f>
        <v>0</v>
      </c>
      <c r="U112" s="72">
        <f t="shared" si="25"/>
        <v>1</v>
      </c>
      <c r="V112" s="57">
        <f t="shared" si="26"/>
        <v>20</v>
      </c>
      <c r="W112" s="58">
        <v>24</v>
      </c>
      <c r="X112" s="60">
        <f t="shared" si="27"/>
        <v>20</v>
      </c>
      <c r="Y112" s="60">
        <f t="shared" si="28"/>
        <v>0</v>
      </c>
      <c r="Z112" s="60">
        <f t="shared" si="29"/>
        <v>0</v>
      </c>
      <c r="AA112" s="60">
        <f t="shared" si="30"/>
        <v>0</v>
      </c>
      <c r="AB112" s="60">
        <f t="shared" si="31"/>
        <v>0</v>
      </c>
      <c r="AC112" s="60">
        <f t="shared" si="32"/>
        <v>0</v>
      </c>
    </row>
    <row r="113" spans="1:29" ht="13.5" customHeight="1" x14ac:dyDescent="0.2">
      <c r="A113" s="73" t="str">
        <f>ЭТАПЫ!A137</f>
        <v>Ж</v>
      </c>
      <c r="B113" s="67">
        <f>ЭТАПЫ!C151</f>
        <v>0</v>
      </c>
      <c r="C113" s="67">
        <f t="shared" si="33"/>
        <v>13</v>
      </c>
      <c r="D113" s="67">
        <f>ЭТАПЫ!E137</f>
        <v>2003</v>
      </c>
      <c r="E113" s="72" t="str">
        <f>ЭТАПЫ!F151</f>
        <v>Костромина Ирина</v>
      </c>
      <c r="F113" s="72">
        <f>ЭТАПЫ!G151</f>
        <v>0</v>
      </c>
      <c r="G113" s="72" t="str">
        <f>ЭТАПЫ!I151</f>
        <v>0</v>
      </c>
      <c r="H113" s="72">
        <f>ЭТАПЫ!K151</f>
        <v>19</v>
      </c>
      <c r="I113" s="72" t="str">
        <f>ЭТАПЫ!M151</f>
        <v>0</v>
      </c>
      <c r="J113" s="72" t="str">
        <f>ЭТАПЫ!O151</f>
        <v>0</v>
      </c>
      <c r="K113" s="72" t="str">
        <f>ЭТАПЫ!Q151</f>
        <v>0</v>
      </c>
      <c r="L113" s="72" t="str">
        <f>ЭТАПЫ!S151</f>
        <v>0</v>
      </c>
      <c r="M113" s="72" t="str">
        <f>ЭТАПЫ!U151</f>
        <v>0</v>
      </c>
      <c r="N113" s="72" t="str">
        <f>ЭТАПЫ!W151</f>
        <v>0</v>
      </c>
      <c r="O113" s="72" t="str">
        <f>ЭТАПЫ!Y151</f>
        <v>0</v>
      </c>
      <c r="P113" s="72" t="str">
        <f>ЭТАПЫ!AA151</f>
        <v>0</v>
      </c>
      <c r="Q113" s="72" t="str">
        <f>ЭТАПЫ!AC151</f>
        <v>0</v>
      </c>
      <c r="R113" s="72" t="str">
        <f>ЭТАПЫ!AE151</f>
        <v>0</v>
      </c>
      <c r="S113" s="72" t="str">
        <f>ЭТАПЫ!AG151</f>
        <v>0</v>
      </c>
      <c r="T113" s="72" t="str">
        <f>ЭТАПЫ!AI151</f>
        <v>0</v>
      </c>
      <c r="U113" s="72">
        <f t="shared" si="25"/>
        <v>1</v>
      </c>
      <c r="V113" s="57">
        <f t="shared" si="26"/>
        <v>19</v>
      </c>
      <c r="W113" s="58">
        <v>25</v>
      </c>
      <c r="X113" s="60">
        <f t="shared" si="27"/>
        <v>19</v>
      </c>
      <c r="Y113" s="60">
        <f t="shared" si="28"/>
        <v>0</v>
      </c>
      <c r="Z113" s="60">
        <f t="shared" si="29"/>
        <v>0</v>
      </c>
      <c r="AA113" s="60">
        <f t="shared" si="30"/>
        <v>0</v>
      </c>
      <c r="AB113" s="60">
        <f t="shared" si="31"/>
        <v>0</v>
      </c>
      <c r="AC113" s="60">
        <f t="shared" si="32"/>
        <v>0</v>
      </c>
    </row>
    <row r="114" spans="1:29" ht="13.5" customHeight="1" x14ac:dyDescent="0.2">
      <c r="A114" s="73" t="str">
        <f>ЭТАПЫ!A147</f>
        <v>Ж</v>
      </c>
      <c r="B114" s="67">
        <f>ЭТАПЫ!C152</f>
        <v>0</v>
      </c>
      <c r="C114" s="67">
        <f t="shared" si="33"/>
        <v>25</v>
      </c>
      <c r="D114" s="67">
        <f>ЭТАПЫ!E147</f>
        <v>1991</v>
      </c>
      <c r="E114" s="72" t="str">
        <f>ЭТАПЫ!F152</f>
        <v>Федорова Лариса</v>
      </c>
      <c r="F114" s="72">
        <f>ЭТАПЫ!G152</f>
        <v>0</v>
      </c>
      <c r="G114" s="72" t="str">
        <f>ЭТАПЫ!I152</f>
        <v>0</v>
      </c>
      <c r="H114" s="72" t="str">
        <f>ЭТАПЫ!K152</f>
        <v>0</v>
      </c>
      <c r="I114" s="72" t="str">
        <f>ЭТАПЫ!M152</f>
        <v>0</v>
      </c>
      <c r="J114" s="72" t="str">
        <f>ЭТАПЫ!O152</f>
        <v>0</v>
      </c>
      <c r="K114" s="72" t="str">
        <f>ЭТАПЫ!Q152</f>
        <v>0</v>
      </c>
      <c r="L114" s="72">
        <f>ЭТАПЫ!S152</f>
        <v>18</v>
      </c>
      <c r="M114" s="72" t="str">
        <f>ЭТАПЫ!U152</f>
        <v>0</v>
      </c>
      <c r="N114" s="72" t="str">
        <f>ЭТАПЫ!W152</f>
        <v>0</v>
      </c>
      <c r="O114" s="72" t="str">
        <f>ЭТАПЫ!Y152</f>
        <v>0</v>
      </c>
      <c r="P114" s="72" t="str">
        <f>ЭТАПЫ!AA152</f>
        <v>0</v>
      </c>
      <c r="Q114" s="72" t="str">
        <f>ЭТАПЫ!AC152</f>
        <v>0</v>
      </c>
      <c r="R114" s="72" t="str">
        <f>ЭТАПЫ!AE152</f>
        <v>0</v>
      </c>
      <c r="S114" s="72" t="str">
        <f>ЭТАПЫ!AG152</f>
        <v>0</v>
      </c>
      <c r="T114" s="72" t="str">
        <f>ЭТАПЫ!AI152</f>
        <v>0</v>
      </c>
      <c r="U114" s="72">
        <f t="shared" si="25"/>
        <v>1</v>
      </c>
      <c r="V114" s="57">
        <f t="shared" si="26"/>
        <v>18</v>
      </c>
      <c r="W114" s="58">
        <v>26</v>
      </c>
      <c r="X114" s="60">
        <f t="shared" si="27"/>
        <v>18</v>
      </c>
      <c r="Y114" s="60">
        <f t="shared" si="28"/>
        <v>0</v>
      </c>
      <c r="Z114" s="60">
        <f t="shared" si="29"/>
        <v>0</v>
      </c>
      <c r="AA114" s="60">
        <f t="shared" si="30"/>
        <v>0</v>
      </c>
      <c r="AB114" s="60">
        <f t="shared" si="31"/>
        <v>0</v>
      </c>
      <c r="AC114" s="60">
        <f t="shared" si="32"/>
        <v>0</v>
      </c>
    </row>
    <row r="115" spans="1:29" ht="13.5" customHeight="1" x14ac:dyDescent="0.2">
      <c r="A115" s="73" t="str">
        <f>ЭТАПЫ!A140</f>
        <v>Ж</v>
      </c>
      <c r="B115" s="67">
        <f>ЭТАПЫ!C153</f>
        <v>0</v>
      </c>
      <c r="C115" s="67">
        <f t="shared" si="33"/>
        <v>25</v>
      </c>
      <c r="D115" s="67">
        <f>ЭТАПЫ!E140</f>
        <v>1991</v>
      </c>
      <c r="E115" s="72" t="str">
        <f>ЭТАПЫ!F153</f>
        <v>Забоева Юлиана</v>
      </c>
      <c r="F115" s="72" t="str">
        <f>ЭТАПЫ!G153</f>
        <v>STARушки</v>
      </c>
      <c r="G115" s="72">
        <f>ЭТАПЫ!I153</f>
        <v>15</v>
      </c>
      <c r="H115" s="72" t="str">
        <f>ЭТАПЫ!K153</f>
        <v>0</v>
      </c>
      <c r="I115" s="72" t="str">
        <f>ЭТАПЫ!M153</f>
        <v>0</v>
      </c>
      <c r="J115" s="72" t="str">
        <f>ЭТАПЫ!O153</f>
        <v>0</v>
      </c>
      <c r="K115" s="72" t="str">
        <f>ЭТАПЫ!Q153</f>
        <v>0</v>
      </c>
      <c r="L115" s="72" t="str">
        <f>ЭТАПЫ!S153</f>
        <v>0</v>
      </c>
      <c r="M115" s="72" t="str">
        <f>ЭТАПЫ!U153</f>
        <v>0</v>
      </c>
      <c r="N115" s="72" t="str">
        <f>ЭТАПЫ!W153</f>
        <v>0</v>
      </c>
      <c r="O115" s="72" t="str">
        <f>ЭТАПЫ!Y153</f>
        <v>0</v>
      </c>
      <c r="P115" s="72" t="str">
        <f>ЭТАПЫ!AA153</f>
        <v>0</v>
      </c>
      <c r="Q115" s="72" t="str">
        <f>ЭТАПЫ!AC153</f>
        <v>0</v>
      </c>
      <c r="R115" s="72" t="str">
        <f>ЭТАПЫ!AE153</f>
        <v>0</v>
      </c>
      <c r="S115" s="72" t="str">
        <f>ЭТАПЫ!AG153</f>
        <v>0</v>
      </c>
      <c r="T115" s="72" t="str">
        <f>ЭТАПЫ!AI153</f>
        <v>0</v>
      </c>
      <c r="U115" s="72">
        <f t="shared" si="25"/>
        <v>1</v>
      </c>
      <c r="V115" s="57">
        <f t="shared" si="26"/>
        <v>15</v>
      </c>
      <c r="W115" s="58">
        <v>27</v>
      </c>
      <c r="X115" s="60">
        <f t="shared" si="27"/>
        <v>15</v>
      </c>
      <c r="Y115" s="60">
        <f t="shared" si="28"/>
        <v>0</v>
      </c>
      <c r="Z115" s="60">
        <f t="shared" si="29"/>
        <v>0</v>
      </c>
      <c r="AA115" s="60">
        <f t="shared" si="30"/>
        <v>0</v>
      </c>
      <c r="AB115" s="60">
        <f t="shared" si="31"/>
        <v>0</v>
      </c>
      <c r="AC115" s="60">
        <f t="shared" si="32"/>
        <v>0</v>
      </c>
    </row>
    <row r="116" spans="1:29" ht="13.5" customHeight="1" x14ac:dyDescent="0.2">
      <c r="A116" s="73" t="str">
        <f>ЭТАПЫ!A157</f>
        <v>Ж</v>
      </c>
      <c r="B116" s="67">
        <f>ЭТАПЫ!C154</f>
        <v>0</v>
      </c>
      <c r="C116" s="67">
        <f t="shared" si="33"/>
        <v>38</v>
      </c>
      <c r="D116" s="67">
        <f>ЭТАПЫ!E157</f>
        <v>1978</v>
      </c>
      <c r="E116" s="72" t="str">
        <f>ЭТАПЫ!F154</f>
        <v>Королева Карина</v>
      </c>
      <c r="F116" s="72">
        <f>ЭТАПЫ!G154</f>
        <v>0</v>
      </c>
      <c r="G116" s="72" t="str">
        <f>ЭТАПЫ!I154</f>
        <v>0</v>
      </c>
      <c r="H116" s="72">
        <f>ЭТАПЫ!K154</f>
        <v>12</v>
      </c>
      <c r="I116" s="72" t="str">
        <f>ЭТАПЫ!M154</f>
        <v>0</v>
      </c>
      <c r="J116" s="72" t="str">
        <f>ЭТАПЫ!O154</f>
        <v>0</v>
      </c>
      <c r="K116" s="72" t="str">
        <f>ЭТАПЫ!Q154</f>
        <v>0</v>
      </c>
      <c r="L116" s="72" t="str">
        <f>ЭТАПЫ!S154</f>
        <v>0</v>
      </c>
      <c r="M116" s="72" t="str">
        <f>ЭТАПЫ!U154</f>
        <v>0</v>
      </c>
      <c r="N116" s="72" t="str">
        <f>ЭТАПЫ!W154</f>
        <v>0</v>
      </c>
      <c r="O116" s="72" t="str">
        <f>ЭТАПЫ!Y154</f>
        <v>0</v>
      </c>
      <c r="P116" s="72" t="str">
        <f>ЭТАПЫ!AA154</f>
        <v>0</v>
      </c>
      <c r="Q116" s="72" t="str">
        <f>ЭТАПЫ!AC154</f>
        <v>0</v>
      </c>
      <c r="R116" s="72" t="str">
        <f>ЭТАПЫ!AE154</f>
        <v>0</v>
      </c>
      <c r="S116" s="72" t="str">
        <f>ЭТАПЫ!AG154</f>
        <v>0</v>
      </c>
      <c r="T116" s="72" t="str">
        <f>ЭТАПЫ!AI154</f>
        <v>0</v>
      </c>
      <c r="U116" s="72">
        <f t="shared" si="25"/>
        <v>1</v>
      </c>
      <c r="V116" s="57">
        <f t="shared" si="26"/>
        <v>12</v>
      </c>
      <c r="W116" s="58">
        <v>28</v>
      </c>
      <c r="X116" s="60">
        <f t="shared" si="27"/>
        <v>12</v>
      </c>
      <c r="Y116" s="60">
        <f t="shared" si="28"/>
        <v>0</v>
      </c>
      <c r="Z116" s="60">
        <f t="shared" si="29"/>
        <v>0</v>
      </c>
      <c r="AA116" s="60">
        <f t="shared" si="30"/>
        <v>0</v>
      </c>
      <c r="AB116" s="60">
        <f t="shared" si="31"/>
        <v>0</v>
      </c>
      <c r="AC116" s="60">
        <f t="shared" si="32"/>
        <v>0</v>
      </c>
    </row>
    <row r="117" spans="1:29" ht="13.5" customHeight="1" x14ac:dyDescent="0.2">
      <c r="A117" s="73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57"/>
      <c r="W117" s="58"/>
      <c r="X117" s="60"/>
      <c r="Y117" s="60"/>
      <c r="Z117" s="60"/>
      <c r="AA117" s="60"/>
      <c r="AB117" s="60"/>
      <c r="AC117" s="60"/>
    </row>
    <row r="118" spans="1:29" ht="13.5" hidden="1" customHeight="1" x14ac:dyDescent="0.2">
      <c r="A118" s="73" t="str">
        <f>ЭТАПЫ!A129</f>
        <v>Ж</v>
      </c>
      <c r="B118" s="48">
        <f>ЭТАПЫ!C129</f>
        <v>4</v>
      </c>
      <c r="C118" s="63">
        <f t="shared" ref="C118:C126" si="34">$D$1-D118</f>
        <v>53</v>
      </c>
      <c r="D118" s="49">
        <f>ЭТАПЫ!E129</f>
        <v>1963</v>
      </c>
      <c r="E118" s="50" t="str">
        <f>ЭТАПЫ!F129</f>
        <v>Мяндина Елена</v>
      </c>
      <c r="F118" s="51" t="str">
        <f>ЭТАПЫ!G129</f>
        <v>Корткерос</v>
      </c>
      <c r="G118" s="72" t="str">
        <f>ЭТАПЫ!I156</f>
        <v>0</v>
      </c>
      <c r="H118" s="52">
        <f>ЭТАПЫ!K129</f>
        <v>29</v>
      </c>
      <c r="I118" s="52" t="str">
        <f>ЭТАПЫ!M129</f>
        <v>0</v>
      </c>
      <c r="J118" s="72" t="str">
        <f>ЭТАПЫ!O156</f>
        <v>0</v>
      </c>
      <c r="K118" s="52" t="str">
        <f>ЭТАПЫ!Q129</f>
        <v>0</v>
      </c>
      <c r="L118" s="52" t="str">
        <f>ЭТАПЫ!S129</f>
        <v>0</v>
      </c>
      <c r="M118" s="52" t="str">
        <f>ЭТАПЫ!U129</f>
        <v>0</v>
      </c>
      <c r="N118" s="52" t="str">
        <f>ЭТАПЫ!W129</f>
        <v>0</v>
      </c>
      <c r="O118" s="52" t="str">
        <f>ЭТАПЫ!Y129</f>
        <v>0</v>
      </c>
      <c r="P118" s="52" t="str">
        <f>ЭТАПЫ!AA129</f>
        <v>0</v>
      </c>
      <c r="Q118" s="52" t="str">
        <f>ЭТАПЫ!AC129</f>
        <v>0</v>
      </c>
      <c r="R118" s="52" t="str">
        <f>ЭТАПЫ!AE129</f>
        <v>0</v>
      </c>
      <c r="S118" s="52" t="str">
        <f>ЭТАПЫ!AG129</f>
        <v>0</v>
      </c>
      <c r="T118" s="52">
        <f>ЭТАПЫ!AH129</f>
        <v>2</v>
      </c>
      <c r="U118" s="55">
        <f t="shared" ref="U118:U126" si="35">COUNT(G118:S118)</f>
        <v>1</v>
      </c>
      <c r="V118" s="57">
        <f t="shared" ref="V118:V126" si="36">SUM(X118:AC118)</f>
        <v>29</v>
      </c>
      <c r="W118" s="58"/>
      <c r="X118" s="60">
        <f t="shared" ref="X118:X126" si="37">IFERROR(LARGE($G118:$T118,1),0)</f>
        <v>29</v>
      </c>
      <c r="Y118" s="60">
        <f t="shared" ref="Y118:Y126" si="38">IFERROR(LARGE($G118:$S118,2),0)</f>
        <v>0</v>
      </c>
      <c r="Z118" s="60">
        <f t="shared" ref="Z118:Z126" si="39">IFERROR(LARGE($G118:$S118,3),0)</f>
        <v>0</v>
      </c>
      <c r="AA118" s="60">
        <f t="shared" ref="AA118:AA126" si="40">IFERROR(LARGE($G118:$S118,4),0)</f>
        <v>0</v>
      </c>
      <c r="AB118" s="60">
        <f t="shared" ref="AB118:AB126" si="41">IFERROR(LARGE($G118:$S118,5),0)</f>
        <v>0</v>
      </c>
      <c r="AC118" s="60">
        <f t="shared" ref="AC118:AC126" si="42">IFERROR(LARGE($G118:$S118,6),0)</f>
        <v>0</v>
      </c>
    </row>
    <row r="119" spans="1:29" ht="13.5" hidden="1" customHeight="1" x14ac:dyDescent="0.2">
      <c r="A119" s="73" t="str">
        <f>ЭТАПЫ!A134</f>
        <v>Ж</v>
      </c>
      <c r="B119" s="48">
        <f>ЭТАПЫ!C134</f>
        <v>0</v>
      </c>
      <c r="C119" s="63">
        <f t="shared" si="34"/>
        <v>16</v>
      </c>
      <c r="D119" s="49">
        <f>ЭТАПЫ!E134</f>
        <v>2000</v>
      </c>
      <c r="E119" s="50" t="str">
        <f>ЭТАПЫ!F134</f>
        <v>Коюшева Анита</v>
      </c>
      <c r="F119" s="51" t="str">
        <f>ЭТАПЫ!G134</f>
        <v>Корткерос</v>
      </c>
      <c r="G119" s="72" t="str">
        <f>ЭТАПЫ!I157</f>
        <v>0</v>
      </c>
      <c r="H119" s="52">
        <f>ЭТАПЫ!K134</f>
        <v>16</v>
      </c>
      <c r="I119" s="52" t="str">
        <f>ЭТАПЫ!M134</f>
        <v>0</v>
      </c>
      <c r="J119" s="72" t="str">
        <f>ЭТАПЫ!O157</f>
        <v>0</v>
      </c>
      <c r="K119" s="52" t="str">
        <f>ЭТАПЫ!Q134</f>
        <v>0</v>
      </c>
      <c r="L119" s="52" t="str">
        <f>ЭТАПЫ!S134</f>
        <v>0</v>
      </c>
      <c r="M119" s="52" t="str">
        <f>ЭТАПЫ!U134</f>
        <v>0</v>
      </c>
      <c r="N119" s="52" t="str">
        <f>ЭТАПЫ!W134</f>
        <v>0</v>
      </c>
      <c r="O119" s="52" t="str">
        <f>ЭТАПЫ!Y134</f>
        <v>0</v>
      </c>
      <c r="P119" s="52" t="str">
        <f>ЭТАПЫ!AA134</f>
        <v>0</v>
      </c>
      <c r="Q119" s="52" t="str">
        <f>ЭТАПЫ!AC134</f>
        <v>0</v>
      </c>
      <c r="R119" s="52" t="str">
        <f>ЭТАПЫ!AE134</f>
        <v>0</v>
      </c>
      <c r="S119" s="52" t="str">
        <f>ЭТАПЫ!AG134</f>
        <v>0</v>
      </c>
      <c r="T119" s="52">
        <f>ЭТАПЫ!AH134</f>
        <v>3</v>
      </c>
      <c r="U119" s="55">
        <f t="shared" si="35"/>
        <v>1</v>
      </c>
      <c r="V119" s="57">
        <f t="shared" si="36"/>
        <v>16</v>
      </c>
      <c r="W119" s="58"/>
      <c r="X119" s="60">
        <f t="shared" si="37"/>
        <v>16</v>
      </c>
      <c r="Y119" s="60">
        <f t="shared" si="38"/>
        <v>0</v>
      </c>
      <c r="Z119" s="60">
        <f t="shared" si="39"/>
        <v>0</v>
      </c>
      <c r="AA119" s="60">
        <f t="shared" si="40"/>
        <v>0</v>
      </c>
      <c r="AB119" s="60">
        <f t="shared" si="41"/>
        <v>0</v>
      </c>
      <c r="AC119" s="60">
        <f t="shared" si="42"/>
        <v>0</v>
      </c>
    </row>
    <row r="120" spans="1:29" ht="13.5" hidden="1" customHeight="1" x14ac:dyDescent="0.2">
      <c r="A120" s="73" t="str">
        <f>ЭТАПЫ!A136</f>
        <v>Ж</v>
      </c>
      <c r="B120" s="48">
        <f>ЭТАПЫ!C136</f>
        <v>0</v>
      </c>
      <c r="C120" s="63">
        <f t="shared" si="34"/>
        <v>33</v>
      </c>
      <c r="D120" s="49">
        <f>ЭТАПЫ!E136</f>
        <v>1983</v>
      </c>
      <c r="E120" s="50" t="str">
        <f>ЭТАПЫ!F136</f>
        <v>Лавровская Галина</v>
      </c>
      <c r="F120" s="51">
        <f>ЭТАПЫ!G136</f>
        <v>0</v>
      </c>
      <c r="G120" s="72" t="str">
        <f>ЭТАПЫ!I158</f>
        <v>0</v>
      </c>
      <c r="H120" s="52" t="str">
        <f>ЭТАПЫ!K136</f>
        <v>0</v>
      </c>
      <c r="I120" s="52" t="str">
        <f>ЭТАПЫ!M136</f>
        <v>0</v>
      </c>
      <c r="J120" s="72" t="str">
        <f>ЭТАПЫ!O158</f>
        <v>0</v>
      </c>
      <c r="K120" s="52" t="str">
        <f>ЭТАПЫ!Q136</f>
        <v>0</v>
      </c>
      <c r="L120" s="52">
        <f>ЭТАПЫ!S136</f>
        <v>15</v>
      </c>
      <c r="M120" s="52" t="str">
        <f>ЭТАПЫ!U136</f>
        <v>0</v>
      </c>
      <c r="N120" s="52">
        <f>ЭТАПЫ!W136</f>
        <v>19</v>
      </c>
      <c r="O120" s="52" t="str">
        <f>ЭТАПЫ!Y136</f>
        <v>0</v>
      </c>
      <c r="P120" s="52">
        <f>ЭТАПЫ!AA136</f>
        <v>20</v>
      </c>
      <c r="Q120" s="52" t="str">
        <f>ЭТАПЫ!AC136</f>
        <v>0</v>
      </c>
      <c r="R120" s="52" t="str">
        <f>ЭТАПЫ!AE136</f>
        <v>0</v>
      </c>
      <c r="S120" s="52" t="str">
        <f>ЭТАПЫ!AG136</f>
        <v>0</v>
      </c>
      <c r="T120" s="52">
        <f>ЭТАПЫ!AH136</f>
        <v>0</v>
      </c>
      <c r="U120" s="55">
        <f t="shared" si="35"/>
        <v>3</v>
      </c>
      <c r="V120" s="57">
        <f t="shared" si="36"/>
        <v>54</v>
      </c>
      <c r="W120" s="58"/>
      <c r="X120" s="60">
        <f t="shared" si="37"/>
        <v>20</v>
      </c>
      <c r="Y120" s="60">
        <f t="shared" si="38"/>
        <v>19</v>
      </c>
      <c r="Z120" s="60">
        <f t="shared" si="39"/>
        <v>15</v>
      </c>
      <c r="AA120" s="60">
        <f t="shared" si="40"/>
        <v>0</v>
      </c>
      <c r="AB120" s="60">
        <f t="shared" si="41"/>
        <v>0</v>
      </c>
      <c r="AC120" s="60">
        <f t="shared" si="42"/>
        <v>0</v>
      </c>
    </row>
    <row r="121" spans="1:29" ht="13.5" hidden="1" customHeight="1" x14ac:dyDescent="0.2">
      <c r="A121" s="73" t="str">
        <f>ЭТАПЫ!A138</f>
        <v>Ж</v>
      </c>
      <c r="B121" s="48">
        <f>ЭТАПЫ!C138</f>
        <v>2</v>
      </c>
      <c r="C121" s="63">
        <f t="shared" si="34"/>
        <v>37</v>
      </c>
      <c r="D121" s="49">
        <f>ЭТАПЫ!E138</f>
        <v>1979</v>
      </c>
      <c r="E121" s="50" t="str">
        <f>ЭТАПЫ!F138</f>
        <v>Рыбина Светлана</v>
      </c>
      <c r="F121" s="51" t="str">
        <f>ЭТАПЫ!G138</f>
        <v>STARушки</v>
      </c>
      <c r="G121" s="72" t="str">
        <f>ЭТАПЫ!I159</f>
        <v>0</v>
      </c>
      <c r="H121" s="52">
        <f>ЭТАПЫ!K138</f>
        <v>20</v>
      </c>
      <c r="I121" s="52">
        <f>ЭТАПЫ!M138</f>
        <v>25</v>
      </c>
      <c r="J121" s="72" t="str">
        <f>ЭТАПЫ!O159</f>
        <v>0</v>
      </c>
      <c r="K121" s="52" t="str">
        <f>ЭТАПЫ!Q138</f>
        <v>0</v>
      </c>
      <c r="L121" s="52" t="str">
        <f>ЭТАПЫ!S138</f>
        <v>0</v>
      </c>
      <c r="M121" s="52" t="str">
        <f>ЭТАПЫ!U138</f>
        <v>0</v>
      </c>
      <c r="N121" s="52" t="str">
        <f>ЭТАПЫ!W138</f>
        <v>0</v>
      </c>
      <c r="O121" s="52" t="str">
        <f>ЭТАПЫ!Y138</f>
        <v>0</v>
      </c>
      <c r="P121" s="52" t="str">
        <f>ЭТАПЫ!AA138</f>
        <v>0</v>
      </c>
      <c r="Q121" s="52" t="str">
        <f>ЭТАПЫ!AC138</f>
        <v>0</v>
      </c>
      <c r="R121" s="52" t="str">
        <f>ЭТАПЫ!AE138</f>
        <v>0</v>
      </c>
      <c r="S121" s="52" t="str">
        <f>ЭТАПЫ!AG138</f>
        <v>0</v>
      </c>
      <c r="T121" s="52">
        <f>ЭТАПЫ!AH138</f>
        <v>0</v>
      </c>
      <c r="U121" s="55">
        <f t="shared" si="35"/>
        <v>2</v>
      </c>
      <c r="V121" s="57">
        <f t="shared" si="36"/>
        <v>45</v>
      </c>
      <c r="W121" s="58"/>
      <c r="X121" s="60">
        <f t="shared" si="37"/>
        <v>25</v>
      </c>
      <c r="Y121" s="60">
        <f t="shared" si="38"/>
        <v>20</v>
      </c>
      <c r="Z121" s="60">
        <f t="shared" si="39"/>
        <v>0</v>
      </c>
      <c r="AA121" s="60">
        <f t="shared" si="40"/>
        <v>0</v>
      </c>
      <c r="AB121" s="60">
        <f t="shared" si="41"/>
        <v>0</v>
      </c>
      <c r="AC121" s="60">
        <f t="shared" si="42"/>
        <v>0</v>
      </c>
    </row>
    <row r="122" spans="1:29" ht="13.5" hidden="1" customHeight="1" x14ac:dyDescent="0.2">
      <c r="A122" s="73" t="str">
        <f>ЭТАПЫ!A139</f>
        <v>Ж</v>
      </c>
      <c r="B122" s="48">
        <f>ЭТАПЫ!C139</f>
        <v>2</v>
      </c>
      <c r="C122" s="63">
        <f t="shared" si="34"/>
        <v>38</v>
      </c>
      <c r="D122" s="49">
        <f>ЭТАПЫ!E139</f>
        <v>1978</v>
      </c>
      <c r="E122" s="50" t="str">
        <f>ЭТАПЫ!F139</f>
        <v>Бурцева Юля</v>
      </c>
      <c r="F122" s="51" t="str">
        <f>ЭТАПЫ!G139</f>
        <v>Сыктывкар</v>
      </c>
      <c r="G122" s="72" t="str">
        <f>ЭТАПЫ!I160</f>
        <v>0</v>
      </c>
      <c r="H122" s="52" t="str">
        <f>ЭТАПЫ!K139</f>
        <v>0</v>
      </c>
      <c r="I122" s="52" t="str">
        <f>ЭТАПЫ!M139</f>
        <v>0</v>
      </c>
      <c r="J122" s="72" t="str">
        <f>ЭТАПЫ!O160</f>
        <v>0</v>
      </c>
      <c r="K122" s="52" t="str">
        <f>ЭТАПЫ!Q139</f>
        <v>0</v>
      </c>
      <c r="L122" s="52">
        <f>ЭТАПЫ!S139</f>
        <v>22</v>
      </c>
      <c r="M122" s="52">
        <f>ЭТАПЫ!U139</f>
        <v>21</v>
      </c>
      <c r="N122" s="52" t="str">
        <f>ЭТАПЫ!W139</f>
        <v>0</v>
      </c>
      <c r="O122" s="52" t="str">
        <f>ЭТАПЫ!Y139</f>
        <v>0</v>
      </c>
      <c r="P122" s="52" t="str">
        <f>ЭТАПЫ!AA139</f>
        <v>0</v>
      </c>
      <c r="Q122" s="52" t="str">
        <f>ЭТАПЫ!AC139</f>
        <v>0</v>
      </c>
      <c r="R122" s="52" t="str">
        <f>ЭТАПЫ!AE139</f>
        <v>0</v>
      </c>
      <c r="S122" s="52" t="str">
        <f>ЭТАПЫ!AG139</f>
        <v>0</v>
      </c>
      <c r="T122" s="52">
        <f>ЭТАПЫ!AH139</f>
        <v>0</v>
      </c>
      <c r="U122" s="55">
        <f t="shared" si="35"/>
        <v>2</v>
      </c>
      <c r="V122" s="57">
        <f t="shared" si="36"/>
        <v>43</v>
      </c>
      <c r="W122" s="58"/>
      <c r="X122" s="60">
        <f t="shared" si="37"/>
        <v>22</v>
      </c>
      <c r="Y122" s="60">
        <f t="shared" si="38"/>
        <v>21</v>
      </c>
      <c r="Z122" s="60">
        <f t="shared" si="39"/>
        <v>0</v>
      </c>
      <c r="AA122" s="60">
        <f t="shared" si="40"/>
        <v>0</v>
      </c>
      <c r="AB122" s="60">
        <f t="shared" si="41"/>
        <v>0</v>
      </c>
      <c r="AC122" s="60">
        <f t="shared" si="42"/>
        <v>0</v>
      </c>
    </row>
    <row r="123" spans="1:29" ht="13.5" hidden="1" customHeight="1" x14ac:dyDescent="0.2">
      <c r="A123" s="73" t="str">
        <f>ЭТАПЫ!A141</f>
        <v>Ж</v>
      </c>
      <c r="B123" s="48">
        <f>ЭТАПЫ!C141</f>
        <v>4</v>
      </c>
      <c r="C123" s="63">
        <f t="shared" si="34"/>
        <v>47</v>
      </c>
      <c r="D123" s="49">
        <f>ЭТАПЫ!E141</f>
        <v>1969</v>
      </c>
      <c r="E123" s="50" t="str">
        <f>ЭТАПЫ!F141</f>
        <v>Кирушева Елена</v>
      </c>
      <c r="F123" s="51">
        <f>ЭТАПЫ!G141</f>
        <v>0</v>
      </c>
      <c r="G123" s="72" t="str">
        <f>ЭТАПЫ!I161</f>
        <v>0</v>
      </c>
      <c r="H123" s="52">
        <f>ЭТАПЫ!K141</f>
        <v>19</v>
      </c>
      <c r="I123" s="52" t="str">
        <f>ЭТАПЫ!M141</f>
        <v>0</v>
      </c>
      <c r="J123" s="72" t="str">
        <f>ЭТАПЫ!O161</f>
        <v>0</v>
      </c>
      <c r="K123" s="52" t="str">
        <f>ЭТАПЫ!Q141</f>
        <v>0</v>
      </c>
      <c r="L123" s="52" t="str">
        <f>ЭТАПЫ!S141</f>
        <v>0</v>
      </c>
      <c r="M123" s="52" t="str">
        <f>ЭТАПЫ!U141</f>
        <v>0</v>
      </c>
      <c r="N123" s="52" t="str">
        <f>ЭТАПЫ!W141</f>
        <v>0</v>
      </c>
      <c r="O123" s="52" t="str">
        <f>ЭТАПЫ!Y141</f>
        <v>0</v>
      </c>
      <c r="P123" s="52" t="str">
        <f>ЭТАПЫ!AA141</f>
        <v>0</v>
      </c>
      <c r="Q123" s="52" t="str">
        <f>ЭТАПЫ!AC141</f>
        <v>0</v>
      </c>
      <c r="R123" s="52" t="str">
        <f>ЭТАПЫ!AE141</f>
        <v>0</v>
      </c>
      <c r="S123" s="52" t="str">
        <f>ЭТАПЫ!AG141</f>
        <v>0</v>
      </c>
      <c r="T123" s="52">
        <f>ЭТАПЫ!AH141</f>
        <v>0</v>
      </c>
      <c r="U123" s="55">
        <f t="shared" si="35"/>
        <v>1</v>
      </c>
      <c r="V123" s="57">
        <f t="shared" si="36"/>
        <v>19</v>
      </c>
      <c r="W123" s="58"/>
      <c r="X123" s="60">
        <f t="shared" si="37"/>
        <v>19</v>
      </c>
      <c r="Y123" s="60">
        <f t="shared" si="38"/>
        <v>0</v>
      </c>
      <c r="Z123" s="60">
        <f t="shared" si="39"/>
        <v>0</v>
      </c>
      <c r="AA123" s="60">
        <f t="shared" si="40"/>
        <v>0</v>
      </c>
      <c r="AB123" s="60">
        <f t="shared" si="41"/>
        <v>0</v>
      </c>
      <c r="AC123" s="60">
        <f t="shared" si="42"/>
        <v>0</v>
      </c>
    </row>
    <row r="124" spans="1:29" ht="13.5" hidden="1" customHeight="1" x14ac:dyDescent="0.2">
      <c r="A124" s="73" t="str">
        <f>ЭТАПЫ!A144</f>
        <v>Ж</v>
      </c>
      <c r="B124" s="48">
        <f>ЭТАПЫ!C144</f>
        <v>0</v>
      </c>
      <c r="C124" s="63">
        <f t="shared" si="34"/>
        <v>16</v>
      </c>
      <c r="D124" s="49">
        <f>ЭТАПЫ!E144</f>
        <v>2000</v>
      </c>
      <c r="E124" s="50" t="str">
        <f>ЭТАПЫ!F144</f>
        <v>Шевелева Полина</v>
      </c>
      <c r="F124" s="51">
        <f>ЭТАПЫ!G144</f>
        <v>0</v>
      </c>
      <c r="G124" s="72" t="str">
        <f>ЭТАПЫ!I162</f>
        <v>0</v>
      </c>
      <c r="H124" s="52" t="str">
        <f>ЭТАПЫ!K144</f>
        <v>0</v>
      </c>
      <c r="I124" s="52" t="str">
        <f>ЭТАПЫ!M144</f>
        <v>0</v>
      </c>
      <c r="J124" s="72" t="str">
        <f>ЭТАПЫ!O162</f>
        <v>0</v>
      </c>
      <c r="K124" s="52" t="str">
        <f>ЭТАПЫ!Q144</f>
        <v>0</v>
      </c>
      <c r="L124" s="52" t="str">
        <f>ЭТАПЫ!S144</f>
        <v>0</v>
      </c>
      <c r="M124" s="52" t="str">
        <f>ЭТАПЫ!U144</f>
        <v>0</v>
      </c>
      <c r="N124" s="52" t="str">
        <f>ЭТАПЫ!W144</f>
        <v>0</v>
      </c>
      <c r="O124" s="52" t="str">
        <f>ЭТАПЫ!Y144</f>
        <v>0</v>
      </c>
      <c r="P124" s="52" t="str">
        <f>ЭТАПЫ!AA144</f>
        <v>0</v>
      </c>
      <c r="Q124" s="52" t="str">
        <f>ЭТАПЫ!AC144</f>
        <v>0</v>
      </c>
      <c r="R124" s="52" t="str">
        <f>ЭТАПЫ!AE144</f>
        <v>0</v>
      </c>
      <c r="S124" s="52" t="str">
        <f>ЭТАПЫ!AG144</f>
        <v>0</v>
      </c>
      <c r="T124" s="52">
        <f>ЭТАПЫ!AH144</f>
        <v>3</v>
      </c>
      <c r="U124" s="55">
        <f t="shared" si="35"/>
        <v>0</v>
      </c>
      <c r="V124" s="57">
        <f t="shared" si="36"/>
        <v>3</v>
      </c>
      <c r="W124" s="58"/>
      <c r="X124" s="60">
        <f t="shared" si="37"/>
        <v>3</v>
      </c>
      <c r="Y124" s="60">
        <f t="shared" si="38"/>
        <v>0</v>
      </c>
      <c r="Z124" s="60">
        <f t="shared" si="39"/>
        <v>0</v>
      </c>
      <c r="AA124" s="60">
        <f t="shared" si="40"/>
        <v>0</v>
      </c>
      <c r="AB124" s="60">
        <f t="shared" si="41"/>
        <v>0</v>
      </c>
      <c r="AC124" s="60">
        <f t="shared" si="42"/>
        <v>0</v>
      </c>
    </row>
    <row r="125" spans="1:29" ht="13.5" hidden="1" customHeight="1" x14ac:dyDescent="0.2">
      <c r="A125" s="73" t="str">
        <f>ЭТАПЫ!A145</f>
        <v>Ж</v>
      </c>
      <c r="B125" s="48">
        <f>ЭТАПЫ!C145</f>
        <v>2</v>
      </c>
      <c r="C125" s="63">
        <f t="shared" si="34"/>
        <v>36</v>
      </c>
      <c r="D125" s="49">
        <f>ЭТАПЫ!E145</f>
        <v>1980</v>
      </c>
      <c r="E125" s="50" t="str">
        <f>ЭТАПЫ!F145</f>
        <v>Подорова Надежда</v>
      </c>
      <c r="F125" s="51" t="str">
        <f>ЭТАПЫ!G145</f>
        <v>Сыктывдин</v>
      </c>
      <c r="G125" s="72" t="str">
        <f>ЭТАПЫ!I163</f>
        <v>0</v>
      </c>
      <c r="H125" s="52">
        <f>ЭТАПЫ!K145</f>
        <v>13</v>
      </c>
      <c r="I125" s="52" t="str">
        <f>ЭТАПЫ!M145</f>
        <v>0</v>
      </c>
      <c r="J125" s="72" t="str">
        <f>ЭТАПЫ!O163</f>
        <v>0</v>
      </c>
      <c r="K125" s="52" t="str">
        <f>ЭТАПЫ!Q145</f>
        <v>0</v>
      </c>
      <c r="L125" s="52" t="str">
        <f>ЭТАПЫ!S145</f>
        <v>0</v>
      </c>
      <c r="M125" s="52" t="str">
        <f>ЭТАПЫ!U145</f>
        <v>0</v>
      </c>
      <c r="N125" s="52" t="str">
        <f>ЭТАПЫ!W145</f>
        <v>0</v>
      </c>
      <c r="O125" s="52" t="str">
        <f>ЭТАПЫ!Y145</f>
        <v>0</v>
      </c>
      <c r="P125" s="52" t="str">
        <f>ЭТАПЫ!AA145</f>
        <v>0</v>
      </c>
      <c r="Q125" s="52" t="str">
        <f>ЭТАПЫ!AC145</f>
        <v>0</v>
      </c>
      <c r="R125" s="52" t="str">
        <f>ЭТАПЫ!AE145</f>
        <v>0</v>
      </c>
      <c r="S125" s="52" t="str">
        <f>ЭТАПЫ!AG145</f>
        <v>0</v>
      </c>
      <c r="T125" s="52">
        <f>ЭТАПЫ!AH145</f>
        <v>0</v>
      </c>
      <c r="U125" s="55">
        <f t="shared" si="35"/>
        <v>1</v>
      </c>
      <c r="V125" s="57">
        <f t="shared" si="36"/>
        <v>13</v>
      </c>
      <c r="W125" s="58"/>
      <c r="X125" s="60">
        <f t="shared" si="37"/>
        <v>13</v>
      </c>
      <c r="Y125" s="60">
        <f t="shared" si="38"/>
        <v>0</v>
      </c>
      <c r="Z125" s="60">
        <f t="shared" si="39"/>
        <v>0</v>
      </c>
      <c r="AA125" s="60">
        <f t="shared" si="40"/>
        <v>0</v>
      </c>
      <c r="AB125" s="60">
        <f t="shared" si="41"/>
        <v>0</v>
      </c>
      <c r="AC125" s="60">
        <f t="shared" si="42"/>
        <v>0</v>
      </c>
    </row>
    <row r="126" spans="1:29" ht="13.5" hidden="1" customHeight="1" x14ac:dyDescent="0.2">
      <c r="A126" s="73" t="str">
        <f>ЭТАПЫ!A146</f>
        <v>Ж</v>
      </c>
      <c r="B126" s="48">
        <f>ЭТАПЫ!C146</f>
        <v>0</v>
      </c>
      <c r="C126" s="63">
        <f t="shared" si="34"/>
        <v>16</v>
      </c>
      <c r="D126" s="49">
        <f>ЭТАПЫ!E146</f>
        <v>2000</v>
      </c>
      <c r="E126" s="50" t="str">
        <f>ЭТАПЫ!F146</f>
        <v>Некрасова Александра</v>
      </c>
      <c r="F126" s="51">
        <f>ЭТАПЫ!G146</f>
        <v>0</v>
      </c>
      <c r="G126" s="72" t="str">
        <f>ЭТАПЫ!I164</f>
        <v>0</v>
      </c>
      <c r="H126" s="52" t="str">
        <f>ЭТАПЫ!K146</f>
        <v>0</v>
      </c>
      <c r="I126" s="52" t="str">
        <f>ЭТАПЫ!M146</f>
        <v>0</v>
      </c>
      <c r="J126" s="72" t="str">
        <f>ЭТАПЫ!O164</f>
        <v>0</v>
      </c>
      <c r="K126" s="52" t="str">
        <f>ЭТАПЫ!Q146</f>
        <v>0</v>
      </c>
      <c r="L126" s="52" t="str">
        <f>ЭТАПЫ!S146</f>
        <v>0</v>
      </c>
      <c r="M126" s="52" t="str">
        <f>ЭТАПЫ!U146</f>
        <v>0</v>
      </c>
      <c r="N126" s="52" t="str">
        <f>ЭТАПЫ!W146</f>
        <v>0</v>
      </c>
      <c r="O126" s="52" t="str">
        <f>ЭТАПЫ!Y146</f>
        <v>0</v>
      </c>
      <c r="P126" s="52" t="str">
        <f>ЭТАПЫ!AA146</f>
        <v>0</v>
      </c>
      <c r="Q126" s="52" t="str">
        <f>ЭТАПЫ!AC146</f>
        <v>0</v>
      </c>
      <c r="R126" s="52" t="str">
        <f>ЭТАПЫ!AE146</f>
        <v>0</v>
      </c>
      <c r="S126" s="52" t="str">
        <f>ЭТАПЫ!AG146</f>
        <v>0</v>
      </c>
      <c r="T126" s="52">
        <f>ЭТАПЫ!AH146</f>
        <v>0</v>
      </c>
      <c r="U126" s="55">
        <f t="shared" si="35"/>
        <v>0</v>
      </c>
      <c r="V126" s="57">
        <f t="shared" si="36"/>
        <v>0</v>
      </c>
      <c r="W126" s="58"/>
      <c r="X126" s="60">
        <f t="shared" si="37"/>
        <v>0</v>
      </c>
      <c r="Y126" s="60">
        <f t="shared" si="38"/>
        <v>0</v>
      </c>
      <c r="Z126" s="60">
        <f t="shared" si="39"/>
        <v>0</v>
      </c>
      <c r="AA126" s="60">
        <f t="shared" si="40"/>
        <v>0</v>
      </c>
      <c r="AB126" s="60">
        <f t="shared" si="41"/>
        <v>0</v>
      </c>
      <c r="AC126" s="60">
        <f t="shared" si="42"/>
        <v>0</v>
      </c>
    </row>
    <row r="127" spans="1:29" ht="12.75" customHeight="1" x14ac:dyDescent="0.2">
      <c r="A127" s="13"/>
      <c r="B127" s="13"/>
      <c r="C127" s="74"/>
      <c r="D127" s="5"/>
      <c r="E127" s="5"/>
      <c r="F127" s="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20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:29" ht="12.75" customHeight="1" x14ac:dyDescent="0.2">
      <c r="A128" s="13"/>
      <c r="B128" s="13"/>
      <c r="C128" s="74"/>
      <c r="D128" s="5"/>
      <c r="E128" s="5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20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:29" ht="12.75" customHeight="1" x14ac:dyDescent="0.2">
      <c r="A129" s="13"/>
      <c r="B129" s="13"/>
      <c r="C129" s="74"/>
      <c r="D129" s="5"/>
      <c r="E129" s="5"/>
      <c r="F129" s="5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20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:29" ht="12.75" customHeight="1" x14ac:dyDescent="0.2">
      <c r="A130" s="13"/>
      <c r="B130" s="13"/>
      <c r="C130" s="74"/>
      <c r="D130" s="5"/>
      <c r="E130" s="5"/>
      <c r="F130" s="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20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:29" ht="12.75" customHeight="1" x14ac:dyDescent="0.2">
      <c r="A131" s="13"/>
      <c r="B131" s="13"/>
      <c r="C131" s="74"/>
      <c r="D131" s="5"/>
      <c r="E131" s="5"/>
      <c r="F131" s="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20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:29" ht="12.75" customHeight="1" x14ac:dyDescent="0.2">
      <c r="A132" s="13"/>
      <c r="B132" s="13"/>
      <c r="C132" s="74"/>
      <c r="D132" s="5"/>
      <c r="E132" s="5"/>
      <c r="F132" s="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20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:29" ht="12.75" customHeight="1" x14ac:dyDescent="0.2">
      <c r="A133" s="13"/>
      <c r="B133" s="13"/>
      <c r="C133" s="74"/>
      <c r="D133" s="5"/>
      <c r="E133" s="5"/>
      <c r="F133" s="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20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:29" ht="12.75" customHeight="1" x14ac:dyDescent="0.2">
      <c r="A134" s="13"/>
      <c r="B134" s="13"/>
      <c r="C134" s="74"/>
      <c r="D134" s="5"/>
      <c r="E134" s="5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20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:29" ht="12.75" customHeight="1" x14ac:dyDescent="0.2">
      <c r="A135" s="13"/>
      <c r="B135" s="13"/>
      <c r="C135" s="74"/>
      <c r="D135" s="5"/>
      <c r="E135" s="5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20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:29" ht="12.75" customHeight="1" x14ac:dyDescent="0.2">
      <c r="A136" s="13"/>
      <c r="B136" s="13"/>
      <c r="C136" s="74"/>
      <c r="D136" s="5"/>
      <c r="E136" s="5"/>
      <c r="F136" s="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20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:29" ht="12.75" customHeight="1" x14ac:dyDescent="0.2">
      <c r="A137" s="13"/>
      <c r="B137" s="13"/>
      <c r="C137" s="74"/>
      <c r="D137" s="5"/>
      <c r="E137" s="5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20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:29" ht="12.75" customHeight="1" x14ac:dyDescent="0.2">
      <c r="A138" s="13"/>
      <c r="B138" s="13"/>
      <c r="C138" s="74"/>
      <c r="D138" s="5"/>
      <c r="E138" s="5"/>
      <c r="F138" s="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20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:29" ht="12.75" customHeight="1" x14ac:dyDescent="0.2">
      <c r="A139" s="13"/>
      <c r="B139" s="13"/>
      <c r="C139" s="74"/>
      <c r="D139" s="5"/>
      <c r="E139" s="5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20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:29" ht="12.75" customHeight="1" x14ac:dyDescent="0.2">
      <c r="A140" s="13"/>
      <c r="B140" s="13"/>
      <c r="C140" s="74"/>
      <c r="D140" s="5"/>
      <c r="E140" s="5"/>
      <c r="F140" s="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20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:29" ht="12.75" customHeight="1" x14ac:dyDescent="0.2">
      <c r="A141" s="13"/>
      <c r="B141" s="13"/>
      <c r="C141" s="74"/>
      <c r="D141" s="5"/>
      <c r="E141" s="5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20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:29" ht="12.75" customHeight="1" x14ac:dyDescent="0.2">
      <c r="A142" s="13"/>
      <c r="B142" s="13"/>
      <c r="C142" s="74"/>
      <c r="D142" s="5"/>
      <c r="E142" s="5"/>
      <c r="F142" s="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20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:29" ht="12.75" customHeight="1" x14ac:dyDescent="0.2">
      <c r="A143" s="13"/>
      <c r="B143" s="13"/>
      <c r="C143" s="74"/>
      <c r="D143" s="5"/>
      <c r="E143" s="5"/>
      <c r="F143" s="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20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:29" ht="12.75" customHeight="1" x14ac:dyDescent="0.2">
      <c r="A144" s="13"/>
      <c r="B144" s="13"/>
      <c r="C144" s="74"/>
      <c r="D144" s="5"/>
      <c r="E144" s="5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20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:29" ht="12.75" customHeight="1" x14ac:dyDescent="0.2">
      <c r="A145" s="13"/>
      <c r="B145" s="13"/>
      <c r="C145" s="74"/>
      <c r="D145" s="5"/>
      <c r="E145" s="5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20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:29" ht="12.75" customHeight="1" x14ac:dyDescent="0.2">
      <c r="A146" s="13"/>
      <c r="B146" s="13"/>
      <c r="C146" s="74"/>
      <c r="D146" s="5"/>
      <c r="E146" s="5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20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:29" ht="12.75" customHeight="1" x14ac:dyDescent="0.2">
      <c r="A147" s="13"/>
      <c r="B147" s="13"/>
      <c r="C147" s="74"/>
      <c r="D147" s="5"/>
      <c r="E147" s="5"/>
      <c r="F147" s="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20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:29" ht="12.75" customHeight="1" x14ac:dyDescent="0.2">
      <c r="A148" s="13"/>
      <c r="B148" s="13"/>
      <c r="C148" s="74"/>
      <c r="D148" s="5"/>
      <c r="E148" s="5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20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:29" ht="12.75" customHeight="1" x14ac:dyDescent="0.2">
      <c r="A149" s="13"/>
      <c r="B149" s="13"/>
      <c r="C149" s="74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20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:29" ht="12.75" customHeight="1" x14ac:dyDescent="0.2">
      <c r="A150" s="13"/>
      <c r="B150" s="13"/>
      <c r="C150" s="74"/>
      <c r="D150" s="5"/>
      <c r="E150" s="5"/>
      <c r="F150" s="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20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:29" ht="12.75" customHeight="1" x14ac:dyDescent="0.2">
      <c r="A151" s="13"/>
      <c r="B151" s="13"/>
      <c r="C151" s="74"/>
      <c r="D151" s="5"/>
      <c r="E151" s="5"/>
      <c r="F151" s="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20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:29" ht="12.75" customHeight="1" x14ac:dyDescent="0.2">
      <c r="A152" s="13"/>
      <c r="B152" s="13"/>
      <c r="C152" s="74"/>
      <c r="D152" s="5"/>
      <c r="E152" s="5"/>
      <c r="F152" s="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20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:29" ht="12.75" customHeight="1" x14ac:dyDescent="0.2">
      <c r="A153" s="13"/>
      <c r="B153" s="13"/>
      <c r="C153" s="74"/>
      <c r="D153" s="5"/>
      <c r="E153" s="5"/>
      <c r="F153" s="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20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:29" ht="12.75" customHeight="1" x14ac:dyDescent="0.2">
      <c r="A154" s="13"/>
      <c r="B154" s="13"/>
      <c r="C154" s="74"/>
      <c r="D154" s="5"/>
      <c r="E154" s="5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20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:29" ht="12.75" customHeight="1" x14ac:dyDescent="0.2">
      <c r="A155" s="13"/>
      <c r="B155" s="13"/>
      <c r="C155" s="74"/>
      <c r="D155" s="5"/>
      <c r="E155" s="5"/>
      <c r="F155" s="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20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:29" ht="12.75" customHeight="1" x14ac:dyDescent="0.2">
      <c r="A156" s="13"/>
      <c r="B156" s="13"/>
      <c r="C156" s="74"/>
      <c r="D156" s="5"/>
      <c r="E156" s="5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20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:29" ht="12.75" customHeight="1" x14ac:dyDescent="0.2">
      <c r="A157" s="13"/>
      <c r="B157" s="13"/>
      <c r="C157" s="74"/>
      <c r="D157" s="5"/>
      <c r="E157" s="5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20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:29" ht="12.75" customHeight="1" x14ac:dyDescent="0.2">
      <c r="A158" s="13"/>
      <c r="B158" s="13"/>
      <c r="C158" s="74"/>
      <c r="D158" s="5"/>
      <c r="E158" s="5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20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 ht="12.75" customHeight="1" x14ac:dyDescent="0.2">
      <c r="A159" s="13"/>
      <c r="B159" s="13"/>
      <c r="C159" s="74"/>
      <c r="D159" s="5"/>
      <c r="E159" s="5"/>
      <c r="F159" s="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20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 ht="12.75" customHeight="1" x14ac:dyDescent="0.2">
      <c r="A160" s="13"/>
      <c r="B160" s="13"/>
      <c r="C160" s="74"/>
      <c r="D160" s="5"/>
      <c r="E160" s="5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20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 ht="12.75" customHeight="1" x14ac:dyDescent="0.2">
      <c r="A161" s="13"/>
      <c r="B161" s="13"/>
      <c r="C161" s="74"/>
      <c r="D161" s="5"/>
      <c r="E161" s="5"/>
      <c r="F161" s="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20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1:29" ht="12.75" customHeight="1" x14ac:dyDescent="0.2">
      <c r="A162" s="13"/>
      <c r="B162" s="13"/>
      <c r="C162" s="74"/>
      <c r="D162" s="5"/>
      <c r="E162" s="5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20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1:29" ht="12.75" customHeight="1" x14ac:dyDescent="0.2">
      <c r="A163" s="13"/>
      <c r="B163" s="13"/>
      <c r="C163" s="74"/>
      <c r="D163" s="5"/>
      <c r="E163" s="5"/>
      <c r="F163" s="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20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1:29" ht="12.75" customHeight="1" x14ac:dyDescent="0.2">
      <c r="A164" s="13"/>
      <c r="B164" s="13"/>
      <c r="C164" s="74"/>
      <c r="D164" s="5"/>
      <c r="E164" s="5"/>
      <c r="F164" s="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20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1:29" ht="12.75" customHeight="1" x14ac:dyDescent="0.2">
      <c r="A165" s="13"/>
      <c r="B165" s="13"/>
      <c r="C165" s="74"/>
      <c r="D165" s="5"/>
      <c r="E165" s="5"/>
      <c r="F165" s="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20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:29" ht="12.75" customHeight="1" x14ac:dyDescent="0.2">
      <c r="A166" s="13"/>
      <c r="B166" s="13"/>
      <c r="C166" s="74"/>
      <c r="D166" s="5"/>
      <c r="E166" s="5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20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1:29" ht="12.75" customHeight="1" x14ac:dyDescent="0.2">
      <c r="A167" s="13"/>
      <c r="B167" s="13"/>
      <c r="C167" s="74"/>
      <c r="D167" s="5"/>
      <c r="E167" s="5"/>
      <c r="F167" s="5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20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1:29" ht="12.75" customHeight="1" x14ac:dyDescent="0.2">
      <c r="A168" s="13"/>
      <c r="B168" s="13"/>
      <c r="C168" s="74"/>
      <c r="D168" s="5"/>
      <c r="E168" s="5"/>
      <c r="F168" s="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20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1:29" ht="12.75" customHeight="1" x14ac:dyDescent="0.2">
      <c r="A169" s="13"/>
      <c r="B169" s="13"/>
      <c r="C169" s="74"/>
      <c r="D169" s="5"/>
      <c r="E169" s="5"/>
      <c r="F169" s="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20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1:29" ht="12.75" customHeight="1" x14ac:dyDescent="0.2">
      <c r="A170" s="13"/>
      <c r="B170" s="13"/>
      <c r="C170" s="74"/>
      <c r="D170" s="5"/>
      <c r="E170" s="5"/>
      <c r="F170" s="5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20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1:29" ht="12.75" customHeight="1" x14ac:dyDescent="0.2">
      <c r="A171" s="13"/>
      <c r="B171" s="13"/>
      <c r="C171" s="74"/>
      <c r="D171" s="5"/>
      <c r="E171" s="5"/>
      <c r="F171" s="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20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1:29" ht="12.75" customHeight="1" x14ac:dyDescent="0.2">
      <c r="A172" s="13"/>
      <c r="B172" s="13"/>
      <c r="C172" s="74"/>
      <c r="D172" s="5"/>
      <c r="E172" s="5"/>
      <c r="F172" s="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20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1:29" ht="12.75" customHeight="1" x14ac:dyDescent="0.2">
      <c r="A173" s="13"/>
      <c r="B173" s="13"/>
      <c r="C173" s="74"/>
      <c r="D173" s="5"/>
      <c r="E173" s="5"/>
      <c r="F173" s="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20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1:29" ht="12.75" customHeight="1" x14ac:dyDescent="0.2">
      <c r="A174" s="13"/>
      <c r="B174" s="13"/>
      <c r="C174" s="74"/>
      <c r="D174" s="5"/>
      <c r="E174" s="5"/>
      <c r="F174" s="5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20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1:29" ht="12.75" customHeight="1" x14ac:dyDescent="0.2">
      <c r="A175" s="13"/>
      <c r="B175" s="13"/>
      <c r="C175" s="74"/>
      <c r="D175" s="5"/>
      <c r="E175" s="5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20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1:29" ht="12.75" customHeight="1" x14ac:dyDescent="0.2">
      <c r="A176" s="13"/>
      <c r="B176" s="13"/>
      <c r="C176" s="74"/>
      <c r="D176" s="5"/>
      <c r="E176" s="5"/>
      <c r="F176" s="5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20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1:29" ht="12.75" customHeight="1" x14ac:dyDescent="0.2">
      <c r="A177" s="13"/>
      <c r="B177" s="13"/>
      <c r="C177" s="74"/>
      <c r="D177" s="5"/>
      <c r="E177" s="5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20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1:29" ht="12.75" customHeight="1" x14ac:dyDescent="0.2">
      <c r="A178" s="13"/>
      <c r="B178" s="13"/>
      <c r="C178" s="74"/>
      <c r="D178" s="5"/>
      <c r="E178" s="5"/>
      <c r="F178" s="5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20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1:29" ht="12.75" customHeight="1" x14ac:dyDescent="0.2">
      <c r="A179" s="13"/>
      <c r="B179" s="13"/>
      <c r="C179" s="74"/>
      <c r="D179" s="5"/>
      <c r="E179" s="5"/>
      <c r="F179" s="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20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1:29" ht="12.75" customHeight="1" x14ac:dyDescent="0.2">
      <c r="A180" s="13"/>
      <c r="B180" s="13"/>
      <c r="C180" s="74"/>
      <c r="D180" s="5"/>
      <c r="E180" s="5"/>
      <c r="F180" s="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20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1:29" ht="12.75" customHeight="1" x14ac:dyDescent="0.2">
      <c r="A181" s="13"/>
      <c r="B181" s="13"/>
      <c r="C181" s="74"/>
      <c r="D181" s="5"/>
      <c r="E181" s="5"/>
      <c r="F181" s="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20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1:29" ht="12.75" customHeight="1" x14ac:dyDescent="0.2">
      <c r="A182" s="13"/>
      <c r="B182" s="13"/>
      <c r="C182" s="74"/>
      <c r="D182" s="5"/>
      <c r="E182" s="5"/>
      <c r="F182" s="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20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1:29" ht="12.75" customHeight="1" x14ac:dyDescent="0.2">
      <c r="A183" s="13"/>
      <c r="B183" s="13"/>
      <c r="C183" s="74"/>
      <c r="D183" s="5"/>
      <c r="E183" s="5"/>
      <c r="F183" s="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20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1:29" ht="12.75" customHeight="1" x14ac:dyDescent="0.2">
      <c r="A184" s="13"/>
      <c r="B184" s="13"/>
      <c r="C184" s="74"/>
      <c r="D184" s="5"/>
      <c r="E184" s="5"/>
      <c r="F184" s="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20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1:29" ht="12.75" customHeight="1" x14ac:dyDescent="0.2">
      <c r="A185" s="13"/>
      <c r="B185" s="13"/>
      <c r="C185" s="74"/>
      <c r="D185" s="5"/>
      <c r="E185" s="5"/>
      <c r="F185" s="5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20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:29" ht="12.75" customHeight="1" x14ac:dyDescent="0.2">
      <c r="A186" s="13"/>
      <c r="B186" s="13"/>
      <c r="C186" s="74"/>
      <c r="D186" s="5"/>
      <c r="E186" s="5"/>
      <c r="F186" s="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20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1:29" ht="12.75" customHeight="1" x14ac:dyDescent="0.2">
      <c r="A187" s="13"/>
      <c r="B187" s="13"/>
      <c r="C187" s="74"/>
      <c r="D187" s="5"/>
      <c r="E187" s="5"/>
      <c r="F187" s="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20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1:29" ht="12.75" customHeight="1" x14ac:dyDescent="0.2">
      <c r="A188" s="13"/>
      <c r="B188" s="13"/>
      <c r="C188" s="74"/>
      <c r="D188" s="5"/>
      <c r="E188" s="5"/>
      <c r="F188" s="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20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1:29" ht="12.75" customHeight="1" x14ac:dyDescent="0.2">
      <c r="A189" s="13"/>
      <c r="B189" s="13"/>
      <c r="C189" s="74"/>
      <c r="D189" s="5"/>
      <c r="E189" s="5"/>
      <c r="F189" s="5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20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1:29" ht="12.75" customHeight="1" x14ac:dyDescent="0.2">
      <c r="A190" s="13"/>
      <c r="B190" s="13"/>
      <c r="C190" s="74"/>
      <c r="D190" s="5"/>
      <c r="E190" s="5"/>
      <c r="F190" s="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20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:29" ht="12.75" customHeight="1" x14ac:dyDescent="0.2">
      <c r="A191" s="13"/>
      <c r="B191" s="13"/>
      <c r="C191" s="74"/>
      <c r="D191" s="5"/>
      <c r="E191" s="5"/>
      <c r="F191" s="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20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1:29" ht="12.75" customHeight="1" x14ac:dyDescent="0.2">
      <c r="A192" s="13"/>
      <c r="B192" s="13"/>
      <c r="C192" s="74"/>
      <c r="D192" s="5"/>
      <c r="E192" s="5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20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1:29" ht="12.75" customHeight="1" x14ac:dyDescent="0.2">
      <c r="A193" s="13"/>
      <c r="B193" s="13"/>
      <c r="C193" s="74"/>
      <c r="D193" s="5"/>
      <c r="E193" s="5"/>
      <c r="F193" s="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20"/>
      <c r="U193" s="16"/>
      <c r="V193" s="16"/>
      <c r="W193" s="16"/>
      <c r="X193" s="16"/>
      <c r="Y193" s="16"/>
      <c r="Z193" s="16"/>
      <c r="AA193" s="16"/>
      <c r="AB193" s="16"/>
      <c r="AC193" s="16"/>
    </row>
    <row r="194" spans="1:29" ht="12.75" customHeight="1" x14ac:dyDescent="0.2">
      <c r="A194" s="13"/>
      <c r="B194" s="13"/>
      <c r="C194" s="74"/>
      <c r="D194" s="5"/>
      <c r="E194" s="5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20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1:29" ht="12.75" customHeight="1" x14ac:dyDescent="0.2">
      <c r="A195" s="13"/>
      <c r="B195" s="13"/>
      <c r="C195" s="74"/>
      <c r="D195" s="5"/>
      <c r="E195" s="5"/>
      <c r="F195" s="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20"/>
      <c r="U195" s="16"/>
      <c r="V195" s="16"/>
      <c r="W195" s="16"/>
      <c r="X195" s="16"/>
      <c r="Y195" s="16"/>
      <c r="Z195" s="16"/>
      <c r="AA195" s="16"/>
      <c r="AB195" s="16"/>
      <c r="AC195" s="16"/>
    </row>
    <row r="196" spans="1:29" ht="12.75" customHeight="1" x14ac:dyDescent="0.2">
      <c r="A196" s="13"/>
      <c r="B196" s="13"/>
      <c r="C196" s="74"/>
      <c r="D196" s="5"/>
      <c r="E196" s="5"/>
      <c r="F196" s="5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20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:29" ht="12.75" customHeight="1" x14ac:dyDescent="0.2">
      <c r="A197" s="13"/>
      <c r="B197" s="13"/>
      <c r="C197" s="74"/>
      <c r="D197" s="5"/>
      <c r="E197" s="5"/>
      <c r="F197" s="5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20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1:29" ht="12.75" customHeight="1" x14ac:dyDescent="0.2">
      <c r="A198" s="13"/>
      <c r="B198" s="13"/>
      <c r="C198" s="74"/>
      <c r="D198" s="5"/>
      <c r="E198" s="5"/>
      <c r="F198" s="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20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1:29" ht="12.75" customHeight="1" x14ac:dyDescent="0.2">
      <c r="A199" s="13"/>
      <c r="B199" s="13"/>
      <c r="C199" s="74"/>
      <c r="D199" s="5"/>
      <c r="E199" s="5"/>
      <c r="F199" s="5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20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1:29" ht="12.75" customHeight="1" x14ac:dyDescent="0.2">
      <c r="A200" s="13"/>
      <c r="B200" s="13"/>
      <c r="C200" s="74"/>
      <c r="D200" s="5"/>
      <c r="E200" s="5"/>
      <c r="F200" s="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20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1:29" ht="12.75" customHeight="1" x14ac:dyDescent="0.2">
      <c r="A201" s="13"/>
      <c r="B201" s="13"/>
      <c r="C201" s="74"/>
      <c r="D201" s="5"/>
      <c r="E201" s="5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20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1:29" ht="12.75" customHeight="1" x14ac:dyDescent="0.2">
      <c r="A202" s="13"/>
      <c r="B202" s="13"/>
      <c r="C202" s="74"/>
      <c r="D202" s="5"/>
      <c r="E202" s="5"/>
      <c r="F202" s="5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20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1:29" ht="12.75" customHeight="1" x14ac:dyDescent="0.2">
      <c r="A203" s="13"/>
      <c r="B203" s="13"/>
      <c r="C203" s="74"/>
      <c r="D203" s="5"/>
      <c r="E203" s="5"/>
      <c r="F203" s="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20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:29" ht="12.75" customHeight="1" x14ac:dyDescent="0.2">
      <c r="A204" s="13"/>
      <c r="B204" s="13"/>
      <c r="C204" s="74"/>
      <c r="D204" s="5"/>
      <c r="E204" s="5"/>
      <c r="F204" s="5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20"/>
      <c r="U204" s="16"/>
      <c r="V204" s="16"/>
      <c r="W204" s="16"/>
      <c r="X204" s="16"/>
      <c r="Y204" s="16"/>
      <c r="Z204" s="16"/>
      <c r="AA204" s="16"/>
      <c r="AB204" s="16"/>
      <c r="AC204" s="16"/>
    </row>
    <row r="205" spans="1:29" ht="12.75" customHeight="1" x14ac:dyDescent="0.2">
      <c r="A205" s="13"/>
      <c r="B205" s="13"/>
      <c r="C205" s="74"/>
      <c r="D205" s="5"/>
      <c r="E205" s="5"/>
      <c r="F205" s="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20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1:29" ht="12.75" customHeight="1" x14ac:dyDescent="0.2">
      <c r="A206" s="13"/>
      <c r="B206" s="13"/>
      <c r="C206" s="74"/>
      <c r="D206" s="5"/>
      <c r="E206" s="5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20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1:29" ht="12.75" customHeight="1" x14ac:dyDescent="0.2">
      <c r="A207" s="13"/>
      <c r="B207" s="13"/>
      <c r="C207" s="74"/>
      <c r="D207" s="5"/>
      <c r="E207" s="5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20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1:29" ht="12.75" customHeight="1" x14ac:dyDescent="0.2">
      <c r="A208" s="13"/>
      <c r="B208" s="13"/>
      <c r="C208" s="74"/>
      <c r="D208" s="5"/>
      <c r="E208" s="5"/>
      <c r="F208" s="5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20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1:29" ht="12.75" customHeight="1" x14ac:dyDescent="0.2">
      <c r="A209" s="13"/>
      <c r="B209" s="13"/>
      <c r="C209" s="74"/>
      <c r="D209" s="5"/>
      <c r="E209" s="5"/>
      <c r="F209" s="5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20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1:29" ht="12.75" customHeight="1" x14ac:dyDescent="0.2">
      <c r="A210" s="13"/>
      <c r="B210" s="13"/>
      <c r="C210" s="74"/>
      <c r="D210" s="5"/>
      <c r="E210" s="5"/>
      <c r="F210" s="5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20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1:29" ht="12.75" customHeight="1" x14ac:dyDescent="0.2">
      <c r="A211" s="13"/>
      <c r="B211" s="13"/>
      <c r="C211" s="74"/>
      <c r="D211" s="5"/>
      <c r="E211" s="5"/>
      <c r="F211" s="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20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1:29" ht="12.75" customHeight="1" x14ac:dyDescent="0.2">
      <c r="A212" s="13"/>
      <c r="B212" s="13"/>
      <c r="C212" s="74"/>
      <c r="D212" s="5"/>
      <c r="E212" s="5"/>
      <c r="F212" s="5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20"/>
      <c r="U212" s="16"/>
      <c r="V212" s="16"/>
      <c r="W212" s="16"/>
      <c r="X212" s="16"/>
      <c r="Y212" s="16"/>
      <c r="Z212" s="16"/>
      <c r="AA212" s="16"/>
      <c r="AB212" s="16"/>
      <c r="AC212" s="16"/>
    </row>
    <row r="213" spans="1:29" ht="12.75" customHeight="1" x14ac:dyDescent="0.2">
      <c r="A213" s="13"/>
      <c r="B213" s="13"/>
      <c r="C213" s="74"/>
      <c r="D213" s="5"/>
      <c r="E213" s="5"/>
      <c r="F213" s="5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20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1:29" ht="12.75" customHeight="1" x14ac:dyDescent="0.2">
      <c r="A214" s="13"/>
      <c r="B214" s="13"/>
      <c r="C214" s="74"/>
      <c r="D214" s="5"/>
      <c r="E214" s="5"/>
      <c r="F214" s="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20"/>
      <c r="U214" s="16"/>
      <c r="V214" s="16"/>
      <c r="W214" s="16"/>
      <c r="X214" s="16"/>
      <c r="Y214" s="16"/>
      <c r="Z214" s="16"/>
      <c r="AA214" s="16"/>
      <c r="AB214" s="16"/>
      <c r="AC214" s="16"/>
    </row>
    <row r="215" spans="1:29" ht="12.75" customHeight="1" x14ac:dyDescent="0.2">
      <c r="A215" s="13"/>
      <c r="B215" s="13"/>
      <c r="C215" s="74"/>
      <c r="D215" s="5"/>
      <c r="E215" s="5"/>
      <c r="F215" s="5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20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1:29" ht="12.75" customHeight="1" x14ac:dyDescent="0.2">
      <c r="A216" s="13"/>
      <c r="B216" s="13"/>
      <c r="C216" s="74"/>
      <c r="D216" s="5"/>
      <c r="E216" s="5"/>
      <c r="F216" s="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20"/>
      <c r="U216" s="16"/>
      <c r="V216" s="16"/>
      <c r="W216" s="16"/>
      <c r="X216" s="16"/>
      <c r="Y216" s="16"/>
      <c r="Z216" s="16"/>
      <c r="AA216" s="16"/>
      <c r="AB216" s="16"/>
      <c r="AC216" s="16"/>
    </row>
    <row r="217" spans="1:29" ht="12.75" customHeight="1" x14ac:dyDescent="0.2">
      <c r="A217" s="13"/>
      <c r="B217" s="13"/>
      <c r="C217" s="74"/>
      <c r="D217" s="5"/>
      <c r="E217" s="5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20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1:29" ht="12.75" customHeight="1" x14ac:dyDescent="0.2">
      <c r="A218" s="13"/>
      <c r="B218" s="13"/>
      <c r="C218" s="74"/>
      <c r="D218" s="5"/>
      <c r="E218" s="5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20"/>
      <c r="U218" s="16"/>
      <c r="V218" s="16"/>
      <c r="W218" s="16"/>
      <c r="X218" s="16"/>
      <c r="Y218" s="16"/>
      <c r="Z218" s="16"/>
      <c r="AA218" s="16"/>
      <c r="AB218" s="16"/>
      <c r="AC218" s="16"/>
    </row>
    <row r="219" spans="1:29" ht="12.75" customHeight="1" x14ac:dyDescent="0.2">
      <c r="A219" s="13"/>
      <c r="B219" s="13"/>
      <c r="C219" s="74"/>
      <c r="D219" s="5"/>
      <c r="E219" s="5"/>
      <c r="F219" s="5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20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1:29" ht="12.75" customHeight="1" x14ac:dyDescent="0.2">
      <c r="A220" s="13"/>
      <c r="B220" s="13"/>
      <c r="C220" s="74"/>
      <c r="D220" s="5"/>
      <c r="E220" s="5"/>
      <c r="F220" s="5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20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1:29" ht="12.75" customHeight="1" x14ac:dyDescent="0.2">
      <c r="A221" s="13"/>
      <c r="B221" s="13"/>
      <c r="C221" s="74"/>
      <c r="D221" s="5"/>
      <c r="E221" s="5"/>
      <c r="F221" s="5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20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1:29" ht="12.75" customHeight="1" x14ac:dyDescent="0.2">
      <c r="A222" s="13"/>
      <c r="B222" s="13"/>
      <c r="C222" s="74"/>
      <c r="D222" s="5"/>
      <c r="E222" s="5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20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1:29" ht="12.75" customHeight="1" x14ac:dyDescent="0.2">
      <c r="A223" s="13"/>
      <c r="B223" s="13"/>
      <c r="C223" s="74"/>
      <c r="D223" s="5"/>
      <c r="E223" s="5"/>
      <c r="F223" s="5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20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1:29" ht="12.75" customHeight="1" x14ac:dyDescent="0.2">
      <c r="A224" s="13"/>
      <c r="B224" s="13"/>
      <c r="C224" s="74"/>
      <c r="D224" s="5"/>
      <c r="E224" s="5"/>
      <c r="F224" s="5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20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1:29" ht="12.75" customHeight="1" x14ac:dyDescent="0.2">
      <c r="A225" s="13"/>
      <c r="B225" s="13"/>
      <c r="C225" s="74"/>
      <c r="D225" s="5"/>
      <c r="E225" s="5"/>
      <c r="F225" s="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20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1:29" ht="12.75" customHeight="1" x14ac:dyDescent="0.2">
      <c r="A226" s="13"/>
      <c r="B226" s="13"/>
      <c r="C226" s="74"/>
      <c r="D226" s="5"/>
      <c r="E226" s="5"/>
      <c r="F226" s="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20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:29" ht="12.75" customHeight="1" x14ac:dyDescent="0.2">
      <c r="A227" s="13"/>
      <c r="B227" s="13"/>
      <c r="C227" s="74"/>
      <c r="D227" s="5"/>
      <c r="E227" s="5"/>
      <c r="F227" s="5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20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1:29" ht="12.75" customHeight="1" x14ac:dyDescent="0.2">
      <c r="A228" s="13"/>
      <c r="B228" s="13"/>
      <c r="C228" s="74"/>
      <c r="D228" s="5"/>
      <c r="E228" s="5"/>
      <c r="F228" s="5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20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1:29" ht="12.75" customHeight="1" x14ac:dyDescent="0.2">
      <c r="A229" s="13"/>
      <c r="B229" s="13"/>
      <c r="C229" s="74"/>
      <c r="D229" s="5"/>
      <c r="E229" s="5"/>
      <c r="F229" s="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20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1:29" ht="12.75" customHeight="1" x14ac:dyDescent="0.2">
      <c r="A230" s="13"/>
      <c r="B230" s="13"/>
      <c r="C230" s="74"/>
      <c r="D230" s="5"/>
      <c r="E230" s="5"/>
      <c r="F230" s="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20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1:29" ht="12.75" customHeight="1" x14ac:dyDescent="0.2">
      <c r="A231" s="13"/>
      <c r="B231" s="13"/>
      <c r="C231" s="74"/>
      <c r="D231" s="5"/>
      <c r="E231" s="5"/>
      <c r="F231" s="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20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1:29" ht="12.75" customHeight="1" x14ac:dyDescent="0.2">
      <c r="A232" s="13"/>
      <c r="B232" s="13"/>
      <c r="C232" s="74"/>
      <c r="D232" s="5"/>
      <c r="E232" s="5"/>
      <c r="F232" s="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20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1:29" ht="12.75" customHeight="1" x14ac:dyDescent="0.2">
      <c r="A233" s="13"/>
      <c r="B233" s="13"/>
      <c r="C233" s="74"/>
      <c r="D233" s="5"/>
      <c r="E233" s="5"/>
      <c r="F233" s="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20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1:29" ht="12.75" customHeight="1" x14ac:dyDescent="0.2">
      <c r="A234" s="13"/>
      <c r="B234" s="13"/>
      <c r="C234" s="74"/>
      <c r="D234" s="5"/>
      <c r="E234" s="5"/>
      <c r="F234" s="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20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1:29" ht="12.75" customHeight="1" x14ac:dyDescent="0.2">
      <c r="A235" s="13"/>
      <c r="B235" s="13"/>
      <c r="C235" s="74"/>
      <c r="D235" s="5"/>
      <c r="E235" s="5"/>
      <c r="F235" s="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20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:29" ht="12.75" customHeight="1" x14ac:dyDescent="0.2">
      <c r="A236" s="13"/>
      <c r="B236" s="13"/>
      <c r="C236" s="74"/>
      <c r="D236" s="5"/>
      <c r="E236" s="5"/>
      <c r="F236" s="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20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:29" ht="12.75" customHeight="1" x14ac:dyDescent="0.2">
      <c r="A237" s="13"/>
      <c r="B237" s="13"/>
      <c r="C237" s="74"/>
      <c r="D237" s="5"/>
      <c r="E237" s="5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20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:29" ht="12.75" customHeight="1" x14ac:dyDescent="0.2">
      <c r="A238" s="13"/>
      <c r="B238" s="13"/>
      <c r="C238" s="74"/>
      <c r="D238" s="5"/>
      <c r="E238" s="5"/>
      <c r="F238" s="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20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:29" ht="12.75" customHeight="1" x14ac:dyDescent="0.2">
      <c r="A239" s="13"/>
      <c r="B239" s="13"/>
      <c r="C239" s="74"/>
      <c r="D239" s="5"/>
      <c r="E239" s="5"/>
      <c r="F239" s="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20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:29" ht="12.75" customHeight="1" x14ac:dyDescent="0.2">
      <c r="A240" s="13"/>
      <c r="B240" s="13"/>
      <c r="C240" s="74"/>
      <c r="D240" s="5"/>
      <c r="E240" s="5"/>
      <c r="F240" s="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20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:29" ht="12.75" customHeight="1" x14ac:dyDescent="0.2">
      <c r="A241" s="13"/>
      <c r="B241" s="13"/>
      <c r="C241" s="74"/>
      <c r="D241" s="5"/>
      <c r="E241" s="5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20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:29" ht="12.75" customHeight="1" x14ac:dyDescent="0.2">
      <c r="A242" s="13"/>
      <c r="B242" s="13"/>
      <c r="C242" s="74"/>
      <c r="D242" s="5"/>
      <c r="E242" s="5"/>
      <c r="F242" s="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20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1:29" ht="12.75" customHeight="1" x14ac:dyDescent="0.2">
      <c r="A243" s="13"/>
      <c r="B243" s="13"/>
      <c r="C243" s="74"/>
      <c r="D243" s="5"/>
      <c r="E243" s="5"/>
      <c r="F243" s="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20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1:29" ht="12.75" customHeight="1" x14ac:dyDescent="0.2">
      <c r="A244" s="13"/>
      <c r="B244" s="13"/>
      <c r="C244" s="74"/>
      <c r="D244" s="5"/>
      <c r="E244" s="5"/>
      <c r="F244" s="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20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1:29" ht="12.75" customHeight="1" x14ac:dyDescent="0.2">
      <c r="A245" s="13"/>
      <c r="B245" s="13"/>
      <c r="C245" s="74"/>
      <c r="D245" s="5"/>
      <c r="E245" s="5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20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1:29" ht="12.75" customHeight="1" x14ac:dyDescent="0.2">
      <c r="A246" s="13"/>
      <c r="B246" s="13"/>
      <c r="C246" s="74"/>
      <c r="D246" s="5"/>
      <c r="E246" s="5"/>
      <c r="F246" s="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20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1:29" ht="12.75" customHeight="1" x14ac:dyDescent="0.2">
      <c r="A247" s="13"/>
      <c r="B247" s="13"/>
      <c r="C247" s="74"/>
      <c r="D247" s="5"/>
      <c r="E247" s="5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20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1:29" ht="12.75" customHeight="1" x14ac:dyDescent="0.2">
      <c r="A248" s="13"/>
      <c r="B248" s="13"/>
      <c r="C248" s="74"/>
      <c r="D248" s="5"/>
      <c r="E248" s="5"/>
      <c r="F248" s="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20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1:29" ht="12.75" customHeight="1" x14ac:dyDescent="0.2">
      <c r="A249" s="13"/>
      <c r="B249" s="13"/>
      <c r="C249" s="74"/>
      <c r="D249" s="5"/>
      <c r="E249" s="5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20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1:29" ht="12.75" customHeight="1" x14ac:dyDescent="0.2">
      <c r="A250" s="13"/>
      <c r="B250" s="13"/>
      <c r="C250" s="74"/>
      <c r="D250" s="5"/>
      <c r="E250" s="5"/>
      <c r="F250" s="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20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1:29" ht="12.75" customHeight="1" x14ac:dyDescent="0.2">
      <c r="A251" s="13"/>
      <c r="B251" s="13"/>
      <c r="C251" s="74"/>
      <c r="D251" s="5"/>
      <c r="E251" s="5"/>
      <c r="F251" s="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20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1:29" ht="12.75" customHeight="1" x14ac:dyDescent="0.2">
      <c r="A252" s="13"/>
      <c r="B252" s="13"/>
      <c r="C252" s="74"/>
      <c r="D252" s="5"/>
      <c r="E252" s="5"/>
      <c r="F252" s="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20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1:29" ht="12.75" customHeight="1" x14ac:dyDescent="0.2">
      <c r="A253" s="13"/>
      <c r="B253" s="13"/>
      <c r="C253" s="74"/>
      <c r="D253" s="5"/>
      <c r="E253" s="5"/>
      <c r="F253" s="5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20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1:29" ht="12.75" customHeight="1" x14ac:dyDescent="0.2">
      <c r="A254" s="13"/>
      <c r="B254" s="13"/>
      <c r="C254" s="74"/>
      <c r="D254" s="5"/>
      <c r="E254" s="5"/>
      <c r="F254" s="5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20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1:29" ht="12.75" customHeight="1" x14ac:dyDescent="0.2">
      <c r="A255" s="13"/>
      <c r="B255" s="13"/>
      <c r="C255" s="74"/>
      <c r="D255" s="5"/>
      <c r="E255" s="5"/>
      <c r="F255" s="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20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1:29" ht="12.75" customHeight="1" x14ac:dyDescent="0.2">
      <c r="A256" s="13"/>
      <c r="B256" s="13"/>
      <c r="C256" s="74"/>
      <c r="D256" s="5"/>
      <c r="E256" s="5"/>
      <c r="F256" s="5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20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1:29" ht="12.75" customHeight="1" x14ac:dyDescent="0.2">
      <c r="A257" s="13"/>
      <c r="B257" s="13"/>
      <c r="C257" s="74"/>
      <c r="D257" s="5"/>
      <c r="E257" s="5"/>
      <c r="F257" s="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20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1:29" ht="12.75" customHeight="1" x14ac:dyDescent="0.2">
      <c r="A258" s="13"/>
      <c r="B258" s="13"/>
      <c r="C258" s="74"/>
      <c r="D258" s="5"/>
      <c r="E258" s="5"/>
      <c r="F258" s="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20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1:29" ht="12.75" customHeight="1" x14ac:dyDescent="0.2">
      <c r="A259" s="13"/>
      <c r="B259" s="13"/>
      <c r="C259" s="74"/>
      <c r="D259" s="5"/>
      <c r="E259" s="5"/>
      <c r="F259" s="5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20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1:29" ht="12.75" customHeight="1" x14ac:dyDescent="0.2">
      <c r="A260" s="13"/>
      <c r="B260" s="13"/>
      <c r="C260" s="74"/>
      <c r="D260" s="5"/>
      <c r="E260" s="5"/>
      <c r="F260" s="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20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1:29" ht="12.75" customHeight="1" x14ac:dyDescent="0.2">
      <c r="A261" s="13"/>
      <c r="B261" s="13"/>
      <c r="C261" s="74"/>
      <c r="D261" s="5"/>
      <c r="E261" s="5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20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1:29" ht="12.75" customHeight="1" x14ac:dyDescent="0.2">
      <c r="A262" s="13"/>
      <c r="B262" s="13"/>
      <c r="C262" s="74"/>
      <c r="D262" s="5"/>
      <c r="E262" s="5"/>
      <c r="F262" s="5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20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1:29" ht="12.75" customHeight="1" x14ac:dyDescent="0.2">
      <c r="A263" s="13"/>
      <c r="B263" s="13"/>
      <c r="C263" s="74"/>
      <c r="D263" s="5"/>
      <c r="E263" s="5"/>
      <c r="F263" s="5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20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1:29" ht="12.75" customHeight="1" x14ac:dyDescent="0.2">
      <c r="A264" s="13"/>
      <c r="B264" s="13"/>
      <c r="C264" s="74"/>
      <c r="D264" s="5"/>
      <c r="E264" s="5"/>
      <c r="F264" s="5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20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1:29" ht="12.75" customHeight="1" x14ac:dyDescent="0.2">
      <c r="A265" s="13"/>
      <c r="B265" s="13"/>
      <c r="C265" s="74"/>
      <c r="D265" s="5"/>
      <c r="E265" s="5"/>
      <c r="F265" s="5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20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:29" ht="12.75" customHeight="1" x14ac:dyDescent="0.2">
      <c r="A266" s="13"/>
      <c r="B266" s="13"/>
      <c r="C266" s="74"/>
      <c r="D266" s="5"/>
      <c r="E266" s="5"/>
      <c r="F266" s="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20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1:29" ht="12.75" customHeight="1" x14ac:dyDescent="0.2">
      <c r="A267" s="13"/>
      <c r="B267" s="13"/>
      <c r="C267" s="74"/>
      <c r="D267" s="5"/>
      <c r="E267" s="5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20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:29" ht="12.75" customHeight="1" x14ac:dyDescent="0.2">
      <c r="A268" s="13"/>
      <c r="B268" s="13"/>
      <c r="C268" s="74"/>
      <c r="D268" s="5"/>
      <c r="E268" s="5"/>
      <c r="F268" s="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20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1:29" ht="12.75" customHeight="1" x14ac:dyDescent="0.2">
      <c r="A269" s="13"/>
      <c r="B269" s="13"/>
      <c r="C269" s="74"/>
      <c r="D269" s="5"/>
      <c r="E269" s="5"/>
      <c r="F269" s="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20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:29" ht="12.75" customHeight="1" x14ac:dyDescent="0.2">
      <c r="A270" s="13"/>
      <c r="B270" s="13"/>
      <c r="C270" s="74"/>
      <c r="D270" s="5"/>
      <c r="E270" s="5"/>
      <c r="F270" s="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20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1:29" ht="12.75" customHeight="1" x14ac:dyDescent="0.2">
      <c r="A271" s="13"/>
      <c r="B271" s="13"/>
      <c r="C271" s="74"/>
      <c r="D271" s="5"/>
      <c r="E271" s="5"/>
      <c r="F271" s="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20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1:29" ht="12.75" customHeight="1" x14ac:dyDescent="0.2">
      <c r="A272" s="13"/>
      <c r="B272" s="13"/>
      <c r="C272" s="74"/>
      <c r="D272" s="5"/>
      <c r="E272" s="5"/>
      <c r="F272" s="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20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:29" ht="12.75" customHeight="1" x14ac:dyDescent="0.2">
      <c r="A273" s="13"/>
      <c r="B273" s="13"/>
      <c r="C273" s="74"/>
      <c r="D273" s="5"/>
      <c r="E273" s="5"/>
      <c r="F273" s="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20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1:29" ht="12.75" customHeight="1" x14ac:dyDescent="0.2">
      <c r="A274" s="13"/>
      <c r="B274" s="13"/>
      <c r="C274" s="74"/>
      <c r="D274" s="5"/>
      <c r="E274" s="5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20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:29" ht="12.75" customHeight="1" x14ac:dyDescent="0.2">
      <c r="A275" s="13"/>
      <c r="B275" s="13"/>
      <c r="C275" s="74"/>
      <c r="D275" s="5"/>
      <c r="E275" s="5"/>
      <c r="F275" s="5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20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:29" ht="12.75" customHeight="1" x14ac:dyDescent="0.2">
      <c r="A276" s="13"/>
      <c r="B276" s="13"/>
      <c r="C276" s="74"/>
      <c r="D276" s="5"/>
      <c r="E276" s="5"/>
      <c r="F276" s="5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20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:29" ht="12.75" customHeight="1" x14ac:dyDescent="0.2">
      <c r="A277" s="13"/>
      <c r="B277" s="13"/>
      <c r="C277" s="74"/>
      <c r="D277" s="5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20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1:29" ht="12.75" customHeight="1" x14ac:dyDescent="0.2">
      <c r="A278" s="13"/>
      <c r="B278" s="13"/>
      <c r="C278" s="74"/>
      <c r="D278" s="5"/>
      <c r="E278" s="5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20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:29" ht="12.75" customHeight="1" x14ac:dyDescent="0.2">
      <c r="A279" s="13"/>
      <c r="B279" s="13"/>
      <c r="C279" s="74"/>
      <c r="D279" s="5"/>
      <c r="E279" s="5"/>
      <c r="F279" s="5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20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1:29" ht="12.75" customHeight="1" x14ac:dyDescent="0.2">
      <c r="A280" s="13"/>
      <c r="B280" s="13"/>
      <c r="C280" s="74"/>
      <c r="D280" s="5"/>
      <c r="E280" s="5"/>
      <c r="F280" s="5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20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1:29" ht="12.75" customHeight="1" x14ac:dyDescent="0.2">
      <c r="A281" s="13"/>
      <c r="B281" s="13"/>
      <c r="C281" s="74"/>
      <c r="D281" s="5"/>
      <c r="E281" s="5"/>
      <c r="F281" s="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20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1:29" ht="12.75" customHeight="1" x14ac:dyDescent="0.2">
      <c r="A282" s="13"/>
      <c r="B282" s="13"/>
      <c r="C282" s="74"/>
      <c r="D282" s="5"/>
      <c r="E282" s="5"/>
      <c r="F282" s="5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20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1:29" ht="12.75" customHeight="1" x14ac:dyDescent="0.2">
      <c r="A283" s="13"/>
      <c r="B283" s="13"/>
      <c r="C283" s="74"/>
      <c r="D283" s="5"/>
      <c r="E283" s="5"/>
      <c r="F283" s="5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20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1:29" ht="12.75" customHeight="1" x14ac:dyDescent="0.2">
      <c r="A284" s="13"/>
      <c r="B284" s="13"/>
      <c r="C284" s="74"/>
      <c r="D284" s="5"/>
      <c r="E284" s="5"/>
      <c r="F284" s="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20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1:29" ht="12.75" customHeight="1" x14ac:dyDescent="0.2">
      <c r="A285" s="13"/>
      <c r="B285" s="13"/>
      <c r="C285" s="74"/>
      <c r="D285" s="5"/>
      <c r="E285" s="5"/>
      <c r="F285" s="5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20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1:29" ht="12.75" customHeight="1" x14ac:dyDescent="0.2">
      <c r="A286" s="13"/>
      <c r="B286" s="13"/>
      <c r="C286" s="74"/>
      <c r="D286" s="5"/>
      <c r="E286" s="5"/>
      <c r="F286" s="5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20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1:29" ht="12.75" customHeight="1" x14ac:dyDescent="0.2">
      <c r="A287" s="13"/>
      <c r="B287" s="13"/>
      <c r="C287" s="74"/>
      <c r="D287" s="5"/>
      <c r="E287" s="5"/>
      <c r="F287" s="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20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1:29" ht="12.75" customHeight="1" x14ac:dyDescent="0.2">
      <c r="A288" s="13"/>
      <c r="B288" s="13"/>
      <c r="C288" s="74"/>
      <c r="D288" s="5"/>
      <c r="E288" s="5"/>
      <c r="F288" s="5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20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1:29" ht="12.75" customHeight="1" x14ac:dyDescent="0.2">
      <c r="A289" s="13"/>
      <c r="B289" s="13"/>
      <c r="C289" s="74"/>
      <c r="D289" s="5"/>
      <c r="E289" s="5"/>
      <c r="F289" s="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20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1:29" ht="12.75" customHeight="1" x14ac:dyDescent="0.2">
      <c r="A290" s="13"/>
      <c r="B290" s="13"/>
      <c r="C290" s="74"/>
      <c r="D290" s="5"/>
      <c r="E290" s="5"/>
      <c r="F290" s="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20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1:29" ht="12.75" customHeight="1" x14ac:dyDescent="0.2">
      <c r="A291" s="13"/>
      <c r="B291" s="13"/>
      <c r="C291" s="74"/>
      <c r="D291" s="5"/>
      <c r="E291" s="5"/>
      <c r="F291" s="5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20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1:29" ht="12.75" customHeight="1" x14ac:dyDescent="0.2">
      <c r="A292" s="13"/>
      <c r="B292" s="13"/>
      <c r="C292" s="74"/>
      <c r="D292" s="5"/>
      <c r="E292" s="5"/>
      <c r="F292" s="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20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1:29" ht="12.75" customHeight="1" x14ac:dyDescent="0.2">
      <c r="A293" s="13"/>
      <c r="B293" s="13"/>
      <c r="C293" s="74"/>
      <c r="D293" s="5"/>
      <c r="E293" s="5"/>
      <c r="F293" s="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20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1:29" ht="12.75" customHeight="1" x14ac:dyDescent="0.2">
      <c r="A294" s="13"/>
      <c r="B294" s="13"/>
      <c r="C294" s="74"/>
      <c r="D294" s="5"/>
      <c r="E294" s="5"/>
      <c r="F294" s="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20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1:29" ht="12.75" customHeight="1" x14ac:dyDescent="0.2">
      <c r="A295" s="13"/>
      <c r="B295" s="13"/>
      <c r="C295" s="74"/>
      <c r="D295" s="5"/>
      <c r="E295" s="5"/>
      <c r="F295" s="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20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1:29" ht="12.75" customHeight="1" x14ac:dyDescent="0.2">
      <c r="A296" s="13"/>
      <c r="B296" s="13"/>
      <c r="C296" s="74"/>
      <c r="D296" s="5"/>
      <c r="E296" s="5"/>
      <c r="F296" s="5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20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:29" ht="12.75" customHeight="1" x14ac:dyDescent="0.2">
      <c r="A297" s="13"/>
      <c r="B297" s="13"/>
      <c r="C297" s="74"/>
      <c r="D297" s="5"/>
      <c r="E297" s="5"/>
      <c r="F297" s="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20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1:29" ht="12.75" customHeight="1" x14ac:dyDescent="0.2">
      <c r="A298" s="13"/>
      <c r="B298" s="13"/>
      <c r="C298" s="74"/>
      <c r="D298" s="5"/>
      <c r="E298" s="5"/>
      <c r="F298" s="5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20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:29" ht="12.75" customHeight="1" x14ac:dyDescent="0.2">
      <c r="A299" s="13"/>
      <c r="B299" s="13"/>
      <c r="C299" s="74"/>
      <c r="D299" s="5"/>
      <c r="E299" s="5"/>
      <c r="F299" s="5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20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1:29" ht="12.75" customHeight="1" x14ac:dyDescent="0.2">
      <c r="A300" s="13"/>
      <c r="B300" s="13"/>
      <c r="C300" s="74"/>
      <c r="D300" s="5"/>
      <c r="E300" s="5"/>
      <c r="F300" s="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20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1:29" ht="12.75" customHeight="1" x14ac:dyDescent="0.2">
      <c r="A301" s="13"/>
      <c r="B301" s="13"/>
      <c r="C301" s="74"/>
      <c r="D301" s="5"/>
      <c r="E301" s="5"/>
      <c r="F301" s="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20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1:29" ht="12.75" customHeight="1" x14ac:dyDescent="0.2">
      <c r="A302" s="13"/>
      <c r="B302" s="13"/>
      <c r="C302" s="74"/>
      <c r="D302" s="5"/>
      <c r="E302" s="5"/>
      <c r="F302" s="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20"/>
      <c r="U302" s="16"/>
      <c r="V302" s="16"/>
      <c r="W302" s="16"/>
      <c r="X302" s="16"/>
      <c r="Y302" s="16"/>
      <c r="Z302" s="16"/>
      <c r="AA302" s="16"/>
      <c r="AB302" s="16"/>
      <c r="AC302" s="16"/>
    </row>
    <row r="303" spans="1:29" ht="12.75" customHeight="1" x14ac:dyDescent="0.2">
      <c r="A303" s="13"/>
      <c r="B303" s="13"/>
      <c r="C303" s="74"/>
      <c r="D303" s="5"/>
      <c r="E303" s="5"/>
      <c r="F303" s="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20"/>
      <c r="U303" s="16"/>
      <c r="V303" s="16"/>
      <c r="W303" s="16"/>
      <c r="X303" s="16"/>
      <c r="Y303" s="16"/>
      <c r="Z303" s="16"/>
      <c r="AA303" s="16"/>
      <c r="AB303" s="16"/>
      <c r="AC303" s="16"/>
    </row>
    <row r="304" spans="1:29" ht="12.75" customHeight="1" x14ac:dyDescent="0.2">
      <c r="A304" s="13"/>
      <c r="B304" s="13"/>
      <c r="C304" s="74"/>
      <c r="D304" s="5"/>
      <c r="E304" s="5"/>
      <c r="F304" s="5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20"/>
      <c r="U304" s="16"/>
      <c r="V304" s="16"/>
      <c r="W304" s="16"/>
      <c r="X304" s="16"/>
      <c r="Y304" s="16"/>
      <c r="Z304" s="16"/>
      <c r="AA304" s="16"/>
      <c r="AB304" s="16"/>
      <c r="AC304" s="16"/>
    </row>
    <row r="305" spans="1:29" ht="12.75" customHeight="1" x14ac:dyDescent="0.2">
      <c r="A305" s="13"/>
      <c r="B305" s="13"/>
      <c r="C305" s="74"/>
      <c r="D305" s="5"/>
      <c r="E305" s="5"/>
      <c r="F305" s="5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20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1:29" ht="12.75" customHeight="1" x14ac:dyDescent="0.2">
      <c r="A306" s="13"/>
      <c r="B306" s="13"/>
      <c r="C306" s="74"/>
      <c r="D306" s="5"/>
      <c r="E306" s="5"/>
      <c r="F306" s="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20"/>
      <c r="U306" s="16"/>
      <c r="V306" s="16"/>
      <c r="W306" s="16"/>
      <c r="X306" s="16"/>
      <c r="Y306" s="16"/>
      <c r="Z306" s="16"/>
      <c r="AA306" s="16"/>
      <c r="AB306" s="16"/>
      <c r="AC306" s="16"/>
    </row>
    <row r="307" spans="1:29" ht="12.75" customHeight="1" x14ac:dyDescent="0.2">
      <c r="A307" s="13"/>
      <c r="B307" s="13"/>
      <c r="C307" s="74"/>
      <c r="D307" s="5"/>
      <c r="E307" s="5"/>
      <c r="F307" s="5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20"/>
      <c r="U307" s="16"/>
      <c r="V307" s="16"/>
      <c r="W307" s="16"/>
      <c r="X307" s="16"/>
      <c r="Y307" s="16"/>
      <c r="Z307" s="16"/>
      <c r="AA307" s="16"/>
      <c r="AB307" s="16"/>
      <c r="AC307" s="16"/>
    </row>
    <row r="308" spans="1:29" ht="12.75" customHeight="1" x14ac:dyDescent="0.2">
      <c r="A308" s="13"/>
      <c r="B308" s="13"/>
      <c r="C308" s="74"/>
      <c r="D308" s="5"/>
      <c r="E308" s="5"/>
      <c r="F308" s="5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20"/>
      <c r="U308" s="16"/>
      <c r="V308" s="16"/>
      <c r="W308" s="16"/>
      <c r="X308" s="16"/>
      <c r="Y308" s="16"/>
      <c r="Z308" s="16"/>
      <c r="AA308" s="16"/>
      <c r="AB308" s="16"/>
      <c r="AC308" s="16"/>
    </row>
    <row r="309" spans="1:29" ht="12.75" customHeight="1" x14ac:dyDescent="0.2">
      <c r="A309" s="13"/>
      <c r="B309" s="13"/>
      <c r="C309" s="74"/>
      <c r="D309" s="5"/>
      <c r="E309" s="5"/>
      <c r="F309" s="5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20"/>
      <c r="U309" s="16"/>
      <c r="V309" s="16"/>
      <c r="W309" s="16"/>
      <c r="X309" s="16"/>
      <c r="Y309" s="16"/>
      <c r="Z309" s="16"/>
      <c r="AA309" s="16"/>
      <c r="AB309" s="16"/>
      <c r="AC309" s="16"/>
    </row>
    <row r="310" spans="1:29" ht="12.75" customHeight="1" x14ac:dyDescent="0.2">
      <c r="A310" s="13"/>
      <c r="B310" s="13"/>
      <c r="C310" s="74"/>
      <c r="D310" s="5"/>
      <c r="E310" s="5"/>
      <c r="F310" s="5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20"/>
      <c r="U310" s="16"/>
      <c r="V310" s="16"/>
      <c r="W310" s="16"/>
      <c r="X310" s="16"/>
      <c r="Y310" s="16"/>
      <c r="Z310" s="16"/>
      <c r="AA310" s="16"/>
      <c r="AB310" s="16"/>
      <c r="AC310" s="16"/>
    </row>
    <row r="311" spans="1:29" ht="12.75" customHeight="1" x14ac:dyDescent="0.2">
      <c r="A311" s="13"/>
      <c r="B311" s="13"/>
      <c r="C311" s="74"/>
      <c r="D311" s="5"/>
      <c r="E311" s="5"/>
      <c r="F311" s="5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20"/>
      <c r="U311" s="16"/>
      <c r="V311" s="16"/>
      <c r="W311" s="16"/>
      <c r="X311" s="16"/>
      <c r="Y311" s="16"/>
      <c r="Z311" s="16"/>
      <c r="AA311" s="16"/>
      <c r="AB311" s="16"/>
      <c r="AC311" s="16"/>
    </row>
    <row r="312" spans="1:29" ht="12.75" customHeight="1" x14ac:dyDescent="0.2">
      <c r="A312" s="13"/>
      <c r="B312" s="13"/>
      <c r="C312" s="74"/>
      <c r="D312" s="5"/>
      <c r="E312" s="5"/>
      <c r="F312" s="5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20"/>
      <c r="U312" s="16"/>
      <c r="V312" s="16"/>
      <c r="W312" s="16"/>
      <c r="X312" s="16"/>
      <c r="Y312" s="16"/>
      <c r="Z312" s="16"/>
      <c r="AA312" s="16"/>
      <c r="AB312" s="16"/>
      <c r="AC312" s="16"/>
    </row>
    <row r="313" spans="1:29" ht="12.75" customHeight="1" x14ac:dyDescent="0.2">
      <c r="A313" s="13"/>
      <c r="B313" s="13"/>
      <c r="C313" s="74"/>
      <c r="D313" s="5"/>
      <c r="E313" s="5"/>
      <c r="F313" s="5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20"/>
      <c r="U313" s="16"/>
      <c r="V313" s="16"/>
      <c r="W313" s="16"/>
      <c r="X313" s="16"/>
      <c r="Y313" s="16"/>
      <c r="Z313" s="16"/>
      <c r="AA313" s="16"/>
      <c r="AB313" s="16"/>
      <c r="AC313" s="16"/>
    </row>
    <row r="314" spans="1:29" ht="12.75" customHeight="1" x14ac:dyDescent="0.2">
      <c r="A314" s="13"/>
      <c r="B314" s="13"/>
      <c r="C314" s="74"/>
      <c r="D314" s="5"/>
      <c r="E314" s="5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20"/>
      <c r="U314" s="16"/>
      <c r="V314" s="16"/>
      <c r="W314" s="16"/>
      <c r="X314" s="16"/>
      <c r="Y314" s="16"/>
      <c r="Z314" s="16"/>
      <c r="AA314" s="16"/>
      <c r="AB314" s="16"/>
      <c r="AC314" s="16"/>
    </row>
    <row r="315" spans="1:29" ht="12.75" customHeight="1" x14ac:dyDescent="0.2">
      <c r="A315" s="13"/>
      <c r="B315" s="13"/>
      <c r="C315" s="74"/>
      <c r="D315" s="5"/>
      <c r="E315" s="5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20"/>
      <c r="U315" s="16"/>
      <c r="V315" s="16"/>
      <c r="W315" s="16"/>
      <c r="X315" s="16"/>
      <c r="Y315" s="16"/>
      <c r="Z315" s="16"/>
      <c r="AA315" s="16"/>
      <c r="AB315" s="16"/>
      <c r="AC315" s="16"/>
    </row>
    <row r="316" spans="1:29" ht="12.75" customHeight="1" x14ac:dyDescent="0.2">
      <c r="A316" s="13"/>
      <c r="B316" s="13"/>
      <c r="C316" s="74"/>
      <c r="D316" s="5"/>
      <c r="E316" s="5"/>
      <c r="F316" s="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20"/>
      <c r="U316" s="16"/>
      <c r="V316" s="16"/>
      <c r="W316" s="16"/>
      <c r="X316" s="16"/>
      <c r="Y316" s="16"/>
      <c r="Z316" s="16"/>
      <c r="AA316" s="16"/>
      <c r="AB316" s="16"/>
      <c r="AC316" s="16"/>
    </row>
    <row r="317" spans="1:29" ht="12.75" customHeight="1" x14ac:dyDescent="0.2">
      <c r="A317" s="13"/>
      <c r="B317" s="13"/>
      <c r="C317" s="74"/>
      <c r="D317" s="5"/>
      <c r="E317" s="5"/>
      <c r="F317" s="5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20"/>
      <c r="U317" s="16"/>
      <c r="V317" s="16"/>
      <c r="W317" s="16"/>
      <c r="X317" s="16"/>
      <c r="Y317" s="16"/>
      <c r="Z317" s="16"/>
      <c r="AA317" s="16"/>
      <c r="AB317" s="16"/>
      <c r="AC317" s="16"/>
    </row>
    <row r="318" spans="1:29" ht="12.75" customHeight="1" x14ac:dyDescent="0.2">
      <c r="A318" s="13"/>
      <c r="B318" s="13"/>
      <c r="C318" s="74"/>
      <c r="D318" s="5"/>
      <c r="E318" s="5"/>
      <c r="F318" s="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20"/>
      <c r="U318" s="16"/>
      <c r="V318" s="16"/>
      <c r="W318" s="16"/>
      <c r="X318" s="16"/>
      <c r="Y318" s="16"/>
      <c r="Z318" s="16"/>
      <c r="AA318" s="16"/>
      <c r="AB318" s="16"/>
      <c r="AC318" s="16"/>
    </row>
    <row r="319" spans="1:29" ht="12.75" customHeight="1" x14ac:dyDescent="0.2">
      <c r="A319" s="13"/>
      <c r="B319" s="13"/>
      <c r="C319" s="74"/>
      <c r="D319" s="5"/>
      <c r="E319" s="5"/>
      <c r="F319" s="5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20"/>
      <c r="U319" s="16"/>
      <c r="V319" s="16"/>
      <c r="W319" s="16"/>
      <c r="X319" s="16"/>
      <c r="Y319" s="16"/>
      <c r="Z319" s="16"/>
      <c r="AA319" s="16"/>
      <c r="AB319" s="16"/>
      <c r="AC319" s="16"/>
    </row>
    <row r="320" spans="1:29" ht="12.75" customHeight="1" x14ac:dyDescent="0.2">
      <c r="A320" s="13"/>
      <c r="B320" s="13"/>
      <c r="C320" s="74"/>
      <c r="D320" s="5"/>
      <c r="E320" s="5"/>
      <c r="F320" s="5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20"/>
      <c r="U320" s="16"/>
      <c r="V320" s="16"/>
      <c r="W320" s="16"/>
      <c r="X320" s="16"/>
      <c r="Y320" s="16"/>
      <c r="Z320" s="16"/>
      <c r="AA320" s="16"/>
      <c r="AB320" s="16"/>
      <c r="AC320" s="16"/>
    </row>
    <row r="321" spans="1:29" ht="12.75" customHeight="1" x14ac:dyDescent="0.2">
      <c r="A321" s="13"/>
      <c r="B321" s="13"/>
      <c r="C321" s="74"/>
      <c r="D321" s="5"/>
      <c r="E321" s="5"/>
      <c r="F321" s="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20"/>
      <c r="U321" s="16"/>
      <c r="V321" s="16"/>
      <c r="W321" s="16"/>
      <c r="X321" s="16"/>
      <c r="Y321" s="16"/>
      <c r="Z321" s="16"/>
      <c r="AA321" s="16"/>
      <c r="AB321" s="16"/>
      <c r="AC321" s="16"/>
    </row>
    <row r="322" spans="1:29" ht="12.75" customHeight="1" x14ac:dyDescent="0.2">
      <c r="A322" s="13"/>
      <c r="B322" s="13"/>
      <c r="C322" s="74"/>
      <c r="D322" s="5"/>
      <c r="E322" s="5"/>
      <c r="F322" s="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20"/>
      <c r="U322" s="16"/>
      <c r="V322" s="16"/>
      <c r="W322" s="16"/>
      <c r="X322" s="16"/>
      <c r="Y322" s="16"/>
      <c r="Z322" s="16"/>
      <c r="AA322" s="16"/>
      <c r="AB322" s="16"/>
      <c r="AC322" s="16"/>
    </row>
    <row r="323" spans="1:29" ht="12.75" customHeight="1" x14ac:dyDescent="0.2">
      <c r="A323" s="13"/>
      <c r="B323" s="13"/>
      <c r="C323" s="74"/>
      <c r="D323" s="5"/>
      <c r="E323" s="5"/>
      <c r="F323" s="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20"/>
      <c r="U323" s="16"/>
      <c r="V323" s="16"/>
      <c r="W323" s="16"/>
      <c r="X323" s="16"/>
      <c r="Y323" s="16"/>
      <c r="Z323" s="16"/>
      <c r="AA323" s="16"/>
      <c r="AB323" s="16"/>
      <c r="AC323" s="16"/>
    </row>
    <row r="324" spans="1:29" ht="12.75" customHeight="1" x14ac:dyDescent="0.2">
      <c r="A324" s="13"/>
      <c r="B324" s="13"/>
      <c r="C324" s="74"/>
      <c r="D324" s="5"/>
      <c r="E324" s="5"/>
      <c r="F324" s="5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20"/>
      <c r="U324" s="16"/>
      <c r="V324" s="16"/>
      <c r="W324" s="16"/>
      <c r="X324" s="16"/>
      <c r="Y324" s="16"/>
      <c r="Z324" s="16"/>
      <c r="AA324" s="16"/>
      <c r="AB324" s="16"/>
      <c r="AC324" s="16"/>
    </row>
    <row r="325" spans="1:29" ht="12.75" customHeight="1" x14ac:dyDescent="0.2">
      <c r="A325" s="13"/>
      <c r="B325" s="13"/>
      <c r="C325" s="74"/>
      <c r="D325" s="5"/>
      <c r="E325" s="5"/>
      <c r="F325" s="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20"/>
      <c r="U325" s="16"/>
      <c r="V325" s="16"/>
      <c r="W325" s="16"/>
      <c r="X325" s="16"/>
      <c r="Y325" s="16"/>
      <c r="Z325" s="16"/>
      <c r="AA325" s="16"/>
      <c r="AB325" s="16"/>
      <c r="AC325" s="16"/>
    </row>
    <row r="326" spans="1:29" ht="12.75" customHeight="1" x14ac:dyDescent="0.2">
      <c r="A326" s="13"/>
      <c r="B326" s="13"/>
      <c r="C326" s="74"/>
      <c r="D326" s="5"/>
      <c r="E326" s="5"/>
      <c r="F326" s="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20"/>
      <c r="U326" s="16"/>
      <c r="V326" s="16"/>
      <c r="W326" s="16"/>
      <c r="X326" s="16"/>
      <c r="Y326" s="16"/>
      <c r="Z326" s="16"/>
      <c r="AA326" s="16"/>
      <c r="AB326" s="16"/>
      <c r="AC326" s="16"/>
    </row>
    <row r="327" spans="1:29" ht="12.75" customHeight="1" x14ac:dyDescent="0.2">
      <c r="A327" s="13"/>
      <c r="B327" s="13"/>
      <c r="C327" s="74"/>
      <c r="D327" s="5"/>
      <c r="E327" s="5"/>
      <c r="F327" s="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20"/>
      <c r="U327" s="16"/>
      <c r="V327" s="16"/>
      <c r="W327" s="16"/>
      <c r="X327" s="16"/>
      <c r="Y327" s="16"/>
      <c r="Z327" s="16"/>
      <c r="AA327" s="16"/>
      <c r="AB327" s="16"/>
      <c r="AC327" s="16"/>
    </row>
    <row r="328" spans="1:29" ht="12.75" customHeight="1" x14ac:dyDescent="0.2">
      <c r="A328" s="13"/>
      <c r="B328" s="13"/>
      <c r="C328" s="74"/>
      <c r="D328" s="5"/>
      <c r="E328" s="5"/>
      <c r="F328" s="5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20"/>
      <c r="U328" s="16"/>
      <c r="V328" s="16"/>
      <c r="W328" s="16"/>
      <c r="X328" s="16"/>
      <c r="Y328" s="16"/>
      <c r="Z328" s="16"/>
      <c r="AA328" s="16"/>
      <c r="AB328" s="16"/>
      <c r="AC328" s="16"/>
    </row>
    <row r="329" spans="1:29" ht="12.75" customHeight="1" x14ac:dyDescent="0.2">
      <c r="A329" s="13"/>
      <c r="B329" s="13"/>
      <c r="C329" s="74"/>
      <c r="D329" s="5"/>
      <c r="E329" s="5"/>
      <c r="F329" s="5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20"/>
      <c r="U329" s="16"/>
      <c r="V329" s="16"/>
      <c r="W329" s="16"/>
      <c r="X329" s="16"/>
      <c r="Y329" s="16"/>
      <c r="Z329" s="16"/>
      <c r="AA329" s="16"/>
      <c r="AB329" s="16"/>
      <c r="AC329" s="16"/>
    </row>
    <row r="330" spans="1:29" ht="12.75" customHeight="1" x14ac:dyDescent="0.2">
      <c r="A330" s="13"/>
      <c r="B330" s="13"/>
      <c r="C330" s="74"/>
      <c r="D330" s="5"/>
      <c r="E330" s="5"/>
      <c r="F330" s="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20"/>
      <c r="U330" s="16"/>
      <c r="V330" s="16"/>
      <c r="W330" s="16"/>
      <c r="X330" s="16"/>
      <c r="Y330" s="16"/>
      <c r="Z330" s="16"/>
      <c r="AA330" s="16"/>
      <c r="AB330" s="16"/>
      <c r="AC330" s="16"/>
    </row>
    <row r="331" spans="1:29" ht="12.75" customHeight="1" x14ac:dyDescent="0.2">
      <c r="A331" s="13"/>
      <c r="B331" s="13"/>
      <c r="C331" s="74"/>
      <c r="D331" s="5"/>
      <c r="E331" s="5"/>
      <c r="F331" s="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20"/>
      <c r="U331" s="16"/>
      <c r="V331" s="16"/>
      <c r="W331" s="16"/>
      <c r="X331" s="16"/>
      <c r="Y331" s="16"/>
      <c r="Z331" s="16"/>
      <c r="AA331" s="16"/>
      <c r="AB331" s="16"/>
      <c r="AC331" s="16"/>
    </row>
    <row r="332" spans="1:29" ht="12.75" customHeight="1" x14ac:dyDescent="0.2">
      <c r="A332" s="13"/>
      <c r="B332" s="13"/>
      <c r="C332" s="74"/>
      <c r="D332" s="5"/>
      <c r="E332" s="5"/>
      <c r="F332" s="5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20"/>
      <c r="U332" s="16"/>
      <c r="V332" s="16"/>
      <c r="W332" s="16"/>
      <c r="X332" s="16"/>
      <c r="Y332" s="16"/>
      <c r="Z332" s="16"/>
      <c r="AA332" s="16"/>
      <c r="AB332" s="16"/>
      <c r="AC332" s="16"/>
    </row>
    <row r="333" spans="1:29" ht="12.75" customHeight="1" x14ac:dyDescent="0.2">
      <c r="A333" s="13"/>
      <c r="B333" s="13"/>
      <c r="C333" s="74"/>
      <c r="D333" s="5"/>
      <c r="E333" s="5"/>
      <c r="F333" s="5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20"/>
      <c r="U333" s="16"/>
      <c r="V333" s="16"/>
      <c r="W333" s="16"/>
      <c r="X333" s="16"/>
      <c r="Y333" s="16"/>
      <c r="Z333" s="16"/>
      <c r="AA333" s="16"/>
      <c r="AB333" s="16"/>
      <c r="AC333" s="16"/>
    </row>
    <row r="334" spans="1:29" ht="12.75" customHeight="1" x14ac:dyDescent="0.2">
      <c r="A334" s="13"/>
      <c r="B334" s="13"/>
      <c r="C334" s="74"/>
      <c r="D334" s="5"/>
      <c r="E334" s="5"/>
      <c r="F334" s="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20"/>
      <c r="U334" s="16"/>
      <c r="V334" s="16"/>
      <c r="W334" s="16"/>
      <c r="X334" s="16"/>
      <c r="Y334" s="16"/>
      <c r="Z334" s="16"/>
      <c r="AA334" s="16"/>
      <c r="AB334" s="16"/>
      <c r="AC334" s="16"/>
    </row>
    <row r="335" spans="1:29" ht="12.75" customHeight="1" x14ac:dyDescent="0.2">
      <c r="A335" s="13"/>
      <c r="B335" s="13"/>
      <c r="C335" s="74"/>
      <c r="D335" s="5"/>
      <c r="E335" s="5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20"/>
      <c r="U335" s="16"/>
      <c r="V335" s="16"/>
      <c r="W335" s="16"/>
      <c r="X335" s="16"/>
      <c r="Y335" s="16"/>
      <c r="Z335" s="16"/>
      <c r="AA335" s="16"/>
      <c r="AB335" s="16"/>
      <c r="AC335" s="16"/>
    </row>
    <row r="336" spans="1:29" ht="12.75" customHeight="1" x14ac:dyDescent="0.2">
      <c r="A336" s="13"/>
      <c r="B336" s="13"/>
      <c r="C336" s="74"/>
      <c r="D336" s="5"/>
      <c r="E336" s="5"/>
      <c r="F336" s="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20"/>
      <c r="U336" s="16"/>
      <c r="V336" s="16"/>
      <c r="W336" s="16"/>
      <c r="X336" s="16"/>
      <c r="Y336" s="16"/>
      <c r="Z336" s="16"/>
      <c r="AA336" s="16"/>
      <c r="AB336" s="16"/>
      <c r="AC336" s="16"/>
    </row>
    <row r="337" spans="1:29" ht="12.75" customHeight="1" x14ac:dyDescent="0.2">
      <c r="A337" s="13"/>
      <c r="B337" s="13"/>
      <c r="C337" s="74"/>
      <c r="D337" s="5"/>
      <c r="E337" s="5"/>
      <c r="F337" s="5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20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1:29" ht="12.75" customHeight="1" x14ac:dyDescent="0.2">
      <c r="A338" s="13"/>
      <c r="B338" s="13"/>
      <c r="C338" s="74"/>
      <c r="D338" s="5"/>
      <c r="E338" s="5"/>
      <c r="F338" s="5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20"/>
      <c r="U338" s="16"/>
      <c r="V338" s="16"/>
      <c r="W338" s="16"/>
      <c r="X338" s="16"/>
      <c r="Y338" s="16"/>
      <c r="Z338" s="16"/>
      <c r="AA338" s="16"/>
      <c r="AB338" s="16"/>
      <c r="AC338" s="16"/>
    </row>
    <row r="339" spans="1:29" ht="12.75" customHeight="1" x14ac:dyDescent="0.2">
      <c r="A339" s="13"/>
      <c r="B339" s="13"/>
      <c r="C339" s="74"/>
      <c r="D339" s="5"/>
      <c r="E339" s="5"/>
      <c r="F339" s="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20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1:29" ht="12.75" customHeight="1" x14ac:dyDescent="0.2">
      <c r="A340" s="13"/>
      <c r="B340" s="13"/>
      <c r="C340" s="74"/>
      <c r="D340" s="5"/>
      <c r="E340" s="5"/>
      <c r="F340" s="5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20"/>
      <c r="U340" s="16"/>
      <c r="V340" s="16"/>
      <c r="W340" s="16"/>
      <c r="X340" s="16"/>
      <c r="Y340" s="16"/>
      <c r="Z340" s="16"/>
      <c r="AA340" s="16"/>
      <c r="AB340" s="16"/>
      <c r="AC340" s="16"/>
    </row>
    <row r="341" spans="1:29" ht="12.75" customHeight="1" x14ac:dyDescent="0.2">
      <c r="A341" s="13"/>
      <c r="B341" s="13"/>
      <c r="C341" s="74"/>
      <c r="D341" s="5"/>
      <c r="E341" s="5"/>
      <c r="F341" s="5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20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1:29" ht="12.75" customHeight="1" x14ac:dyDescent="0.2">
      <c r="A342" s="13"/>
      <c r="B342" s="13"/>
      <c r="C342" s="74"/>
      <c r="D342" s="5"/>
      <c r="E342" s="5"/>
      <c r="F342" s="5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20"/>
      <c r="U342" s="16"/>
      <c r="V342" s="16"/>
      <c r="W342" s="16"/>
      <c r="X342" s="16"/>
      <c r="Y342" s="16"/>
      <c r="Z342" s="16"/>
      <c r="AA342" s="16"/>
      <c r="AB342" s="16"/>
      <c r="AC342" s="16"/>
    </row>
    <row r="343" spans="1:29" ht="12.75" customHeight="1" x14ac:dyDescent="0.2">
      <c r="A343" s="13"/>
      <c r="B343" s="13"/>
      <c r="C343" s="74"/>
      <c r="D343" s="5"/>
      <c r="E343" s="5"/>
      <c r="F343" s="5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20"/>
      <c r="U343" s="16"/>
      <c r="V343" s="16"/>
      <c r="W343" s="16"/>
      <c r="X343" s="16"/>
      <c r="Y343" s="16"/>
      <c r="Z343" s="16"/>
      <c r="AA343" s="16"/>
      <c r="AB343" s="16"/>
      <c r="AC343" s="16"/>
    </row>
    <row r="344" spans="1:29" ht="12.75" customHeight="1" x14ac:dyDescent="0.2">
      <c r="A344" s="13"/>
      <c r="B344" s="13"/>
      <c r="C344" s="74"/>
      <c r="D344" s="5"/>
      <c r="E344" s="5"/>
      <c r="F344" s="5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20"/>
      <c r="U344" s="16"/>
      <c r="V344" s="16"/>
      <c r="W344" s="16"/>
      <c r="X344" s="16"/>
      <c r="Y344" s="16"/>
      <c r="Z344" s="16"/>
      <c r="AA344" s="16"/>
      <c r="AB344" s="16"/>
      <c r="AC344" s="16"/>
    </row>
    <row r="345" spans="1:29" ht="12.75" customHeight="1" x14ac:dyDescent="0.2">
      <c r="A345" s="13"/>
      <c r="B345" s="13"/>
      <c r="C345" s="74"/>
      <c r="D345" s="5"/>
      <c r="E345" s="5"/>
      <c r="F345" s="5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20"/>
      <c r="U345" s="16"/>
      <c r="V345" s="16"/>
      <c r="W345" s="16"/>
      <c r="X345" s="16"/>
      <c r="Y345" s="16"/>
      <c r="Z345" s="16"/>
      <c r="AA345" s="16"/>
      <c r="AB345" s="16"/>
      <c r="AC345" s="16"/>
    </row>
    <row r="346" spans="1:29" ht="12.75" customHeight="1" x14ac:dyDescent="0.2">
      <c r="A346" s="13"/>
      <c r="B346" s="13"/>
      <c r="C346" s="74"/>
      <c r="D346" s="5"/>
      <c r="E346" s="5"/>
      <c r="F346" s="5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20"/>
      <c r="U346" s="16"/>
      <c r="V346" s="16"/>
      <c r="W346" s="16"/>
      <c r="X346" s="16"/>
      <c r="Y346" s="16"/>
      <c r="Z346" s="16"/>
      <c r="AA346" s="16"/>
      <c r="AB346" s="16"/>
      <c r="AC346" s="16"/>
    </row>
    <row r="347" spans="1:29" ht="12.75" customHeight="1" x14ac:dyDescent="0.2">
      <c r="A347" s="13"/>
      <c r="B347" s="13"/>
      <c r="C347" s="74"/>
      <c r="D347" s="5"/>
      <c r="E347" s="5"/>
      <c r="F347" s="5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20"/>
      <c r="U347" s="16"/>
      <c r="V347" s="16"/>
      <c r="W347" s="16"/>
      <c r="X347" s="16"/>
      <c r="Y347" s="16"/>
      <c r="Z347" s="16"/>
      <c r="AA347" s="16"/>
      <c r="AB347" s="16"/>
      <c r="AC347" s="16"/>
    </row>
    <row r="348" spans="1:29" ht="12.75" customHeight="1" x14ac:dyDescent="0.2">
      <c r="A348" s="13"/>
      <c r="B348" s="13"/>
      <c r="C348" s="74"/>
      <c r="D348" s="5"/>
      <c r="E348" s="5"/>
      <c r="F348" s="5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20"/>
      <c r="U348" s="16"/>
      <c r="V348" s="16"/>
      <c r="W348" s="16"/>
      <c r="X348" s="16"/>
      <c r="Y348" s="16"/>
      <c r="Z348" s="16"/>
      <c r="AA348" s="16"/>
      <c r="AB348" s="16"/>
      <c r="AC348" s="16"/>
    </row>
    <row r="349" spans="1:29" ht="12.75" customHeight="1" x14ac:dyDescent="0.2">
      <c r="A349" s="13"/>
      <c r="B349" s="13"/>
      <c r="C349" s="74"/>
      <c r="D349" s="5"/>
      <c r="E349" s="5"/>
      <c r="F349" s="5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20"/>
      <c r="U349" s="16"/>
      <c r="V349" s="16"/>
      <c r="W349" s="16"/>
      <c r="X349" s="16"/>
      <c r="Y349" s="16"/>
      <c r="Z349" s="16"/>
      <c r="AA349" s="16"/>
      <c r="AB349" s="16"/>
      <c r="AC349" s="16"/>
    </row>
    <row r="350" spans="1:29" ht="12.75" customHeight="1" x14ac:dyDescent="0.2">
      <c r="A350" s="13"/>
      <c r="B350" s="13"/>
      <c r="C350" s="74"/>
      <c r="D350" s="5"/>
      <c r="E350" s="5"/>
      <c r="F350" s="5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20"/>
      <c r="U350" s="16"/>
      <c r="V350" s="16"/>
      <c r="W350" s="16"/>
      <c r="X350" s="16"/>
      <c r="Y350" s="16"/>
      <c r="Z350" s="16"/>
      <c r="AA350" s="16"/>
      <c r="AB350" s="16"/>
      <c r="AC350" s="16"/>
    </row>
    <row r="351" spans="1:29" ht="12.75" customHeight="1" x14ac:dyDescent="0.2">
      <c r="A351" s="13"/>
      <c r="B351" s="13"/>
      <c r="C351" s="74"/>
      <c r="D351" s="5"/>
      <c r="E351" s="5"/>
      <c r="F351" s="5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20"/>
      <c r="U351" s="16"/>
      <c r="V351" s="16"/>
      <c r="W351" s="16"/>
      <c r="X351" s="16"/>
      <c r="Y351" s="16"/>
      <c r="Z351" s="16"/>
      <c r="AA351" s="16"/>
      <c r="AB351" s="16"/>
      <c r="AC351" s="16"/>
    </row>
    <row r="352" spans="1:29" ht="12.75" customHeight="1" x14ac:dyDescent="0.2">
      <c r="A352" s="13"/>
      <c r="B352" s="13"/>
      <c r="C352" s="74"/>
      <c r="D352" s="5"/>
      <c r="E352" s="5"/>
      <c r="F352" s="5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20"/>
      <c r="U352" s="16"/>
      <c r="V352" s="16"/>
      <c r="W352" s="16"/>
      <c r="X352" s="16"/>
      <c r="Y352" s="16"/>
      <c r="Z352" s="16"/>
      <c r="AA352" s="16"/>
      <c r="AB352" s="16"/>
      <c r="AC352" s="16"/>
    </row>
    <row r="353" spans="1:29" ht="12.75" customHeight="1" x14ac:dyDescent="0.2">
      <c r="A353" s="13"/>
      <c r="B353" s="13"/>
      <c r="C353" s="74"/>
      <c r="D353" s="5"/>
      <c r="E353" s="5"/>
      <c r="F353" s="5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20"/>
      <c r="U353" s="16"/>
      <c r="V353" s="16"/>
      <c r="W353" s="16"/>
      <c r="X353" s="16"/>
      <c r="Y353" s="16"/>
      <c r="Z353" s="16"/>
      <c r="AA353" s="16"/>
      <c r="AB353" s="16"/>
      <c r="AC353" s="16"/>
    </row>
    <row r="354" spans="1:29" ht="12.75" customHeight="1" x14ac:dyDescent="0.2">
      <c r="A354" s="13"/>
      <c r="B354" s="13"/>
      <c r="C354" s="74"/>
      <c r="D354" s="5"/>
      <c r="E354" s="5"/>
      <c r="F354" s="5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20"/>
      <c r="U354" s="16"/>
      <c r="V354" s="16"/>
      <c r="W354" s="16"/>
      <c r="X354" s="16"/>
      <c r="Y354" s="16"/>
      <c r="Z354" s="16"/>
      <c r="AA354" s="16"/>
      <c r="AB354" s="16"/>
      <c r="AC354" s="16"/>
    </row>
    <row r="355" spans="1:29" ht="12.75" customHeight="1" x14ac:dyDescent="0.2">
      <c r="A355" s="13"/>
      <c r="B355" s="13"/>
      <c r="C355" s="74"/>
      <c r="D355" s="5"/>
      <c r="E355" s="5"/>
      <c r="F355" s="5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20"/>
      <c r="U355" s="16"/>
      <c r="V355" s="16"/>
      <c r="W355" s="16"/>
      <c r="X355" s="16"/>
      <c r="Y355" s="16"/>
      <c r="Z355" s="16"/>
      <c r="AA355" s="16"/>
      <c r="AB355" s="16"/>
      <c r="AC355" s="16"/>
    </row>
    <row r="356" spans="1:29" ht="12.75" customHeight="1" x14ac:dyDescent="0.2">
      <c r="A356" s="13"/>
      <c r="B356" s="13"/>
      <c r="C356" s="74"/>
      <c r="D356" s="5"/>
      <c r="E356" s="5"/>
      <c r="F356" s="5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20"/>
      <c r="U356" s="16"/>
      <c r="V356" s="16"/>
      <c r="W356" s="16"/>
      <c r="X356" s="16"/>
      <c r="Y356" s="16"/>
      <c r="Z356" s="16"/>
      <c r="AA356" s="16"/>
      <c r="AB356" s="16"/>
      <c r="AC356" s="16"/>
    </row>
    <row r="357" spans="1:29" ht="12.75" customHeight="1" x14ac:dyDescent="0.2">
      <c r="A357" s="13"/>
      <c r="B357" s="13"/>
      <c r="C357" s="74"/>
      <c r="D357" s="5"/>
      <c r="E357" s="5"/>
      <c r="F357" s="5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20"/>
      <c r="U357" s="16"/>
      <c r="V357" s="16"/>
      <c r="W357" s="16"/>
      <c r="X357" s="16"/>
      <c r="Y357" s="16"/>
      <c r="Z357" s="16"/>
      <c r="AA357" s="16"/>
      <c r="AB357" s="16"/>
      <c r="AC357" s="16"/>
    </row>
    <row r="358" spans="1:29" ht="12.75" customHeight="1" x14ac:dyDescent="0.2">
      <c r="A358" s="13"/>
      <c r="B358" s="13"/>
      <c r="C358" s="74"/>
      <c r="D358" s="5"/>
      <c r="E358" s="5"/>
      <c r="F358" s="5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20"/>
      <c r="U358" s="16"/>
      <c r="V358" s="16"/>
      <c r="W358" s="16"/>
      <c r="X358" s="16"/>
      <c r="Y358" s="16"/>
      <c r="Z358" s="16"/>
      <c r="AA358" s="16"/>
      <c r="AB358" s="16"/>
      <c r="AC358" s="16"/>
    </row>
    <row r="359" spans="1:29" ht="12.75" customHeight="1" x14ac:dyDescent="0.2">
      <c r="A359" s="13"/>
      <c r="B359" s="13"/>
      <c r="C359" s="74"/>
      <c r="D359" s="5"/>
      <c r="E359" s="5"/>
      <c r="F359" s="5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20"/>
      <c r="U359" s="16"/>
      <c r="V359" s="16"/>
      <c r="W359" s="16"/>
      <c r="X359" s="16"/>
      <c r="Y359" s="16"/>
      <c r="Z359" s="16"/>
      <c r="AA359" s="16"/>
      <c r="AB359" s="16"/>
      <c r="AC359" s="16"/>
    </row>
    <row r="360" spans="1:29" ht="12.75" customHeight="1" x14ac:dyDescent="0.2">
      <c r="A360" s="13"/>
      <c r="B360" s="13"/>
      <c r="C360" s="74"/>
      <c r="D360" s="5"/>
      <c r="E360" s="5"/>
      <c r="F360" s="5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20"/>
      <c r="U360" s="16"/>
      <c r="V360" s="16"/>
      <c r="W360" s="16"/>
      <c r="X360" s="16"/>
      <c r="Y360" s="16"/>
      <c r="Z360" s="16"/>
      <c r="AA360" s="16"/>
      <c r="AB360" s="16"/>
      <c r="AC360" s="16"/>
    </row>
    <row r="361" spans="1:29" ht="12.75" customHeight="1" x14ac:dyDescent="0.2">
      <c r="A361" s="13"/>
      <c r="B361" s="13"/>
      <c r="C361" s="74"/>
      <c r="D361" s="5"/>
      <c r="E361" s="5"/>
      <c r="F361" s="5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20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1:29" ht="12.75" customHeight="1" x14ac:dyDescent="0.2">
      <c r="A362" s="13"/>
      <c r="B362" s="13"/>
      <c r="C362" s="74"/>
      <c r="D362" s="5"/>
      <c r="E362" s="5"/>
      <c r="F362" s="5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20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1:29" ht="12.75" customHeight="1" x14ac:dyDescent="0.2">
      <c r="A363" s="13"/>
      <c r="B363" s="13"/>
      <c r="C363" s="74"/>
      <c r="D363" s="5"/>
      <c r="E363" s="5"/>
      <c r="F363" s="5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20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1:29" ht="12.75" customHeight="1" x14ac:dyDescent="0.2">
      <c r="A364" s="13"/>
      <c r="B364" s="13"/>
      <c r="C364" s="74"/>
      <c r="D364" s="5"/>
      <c r="E364" s="5"/>
      <c r="F364" s="5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20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1:29" ht="12.75" customHeight="1" x14ac:dyDescent="0.2">
      <c r="A365" s="13"/>
      <c r="B365" s="13"/>
      <c r="C365" s="74"/>
      <c r="D365" s="5"/>
      <c r="E365" s="5"/>
      <c r="F365" s="5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20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1:29" ht="12.75" customHeight="1" x14ac:dyDescent="0.2">
      <c r="A366" s="13"/>
      <c r="B366" s="13"/>
      <c r="C366" s="74"/>
      <c r="D366" s="5"/>
      <c r="E366" s="5"/>
      <c r="F366" s="5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20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1:29" ht="12.75" customHeight="1" x14ac:dyDescent="0.2">
      <c r="A367" s="13"/>
      <c r="B367" s="13"/>
      <c r="C367" s="74"/>
      <c r="D367" s="5"/>
      <c r="E367" s="5"/>
      <c r="F367" s="5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20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1:29" ht="12.75" customHeight="1" x14ac:dyDescent="0.2">
      <c r="A368" s="13"/>
      <c r="B368" s="13"/>
      <c r="C368" s="74"/>
      <c r="D368" s="5"/>
      <c r="E368" s="5"/>
      <c r="F368" s="5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20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:29" ht="12.75" customHeight="1" x14ac:dyDescent="0.2">
      <c r="A369" s="13"/>
      <c r="B369" s="13"/>
      <c r="C369" s="74"/>
      <c r="D369" s="5"/>
      <c r="E369" s="5"/>
      <c r="F369" s="5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20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1:29" ht="12.75" customHeight="1" x14ac:dyDescent="0.2">
      <c r="A370" s="13"/>
      <c r="B370" s="13"/>
      <c r="C370" s="74"/>
      <c r="D370" s="5"/>
      <c r="E370" s="5"/>
      <c r="F370" s="5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20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1:29" ht="12.75" customHeight="1" x14ac:dyDescent="0.2">
      <c r="A371" s="13"/>
      <c r="B371" s="13"/>
      <c r="C371" s="74"/>
      <c r="D371" s="5"/>
      <c r="E371" s="5"/>
      <c r="F371" s="5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20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1:29" ht="12.75" customHeight="1" x14ac:dyDescent="0.2">
      <c r="A372" s="13"/>
      <c r="B372" s="13"/>
      <c r="C372" s="74"/>
      <c r="D372" s="5"/>
      <c r="E372" s="5"/>
      <c r="F372" s="5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20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1:29" ht="12.75" customHeight="1" x14ac:dyDescent="0.2">
      <c r="A373" s="13"/>
      <c r="B373" s="13"/>
      <c r="C373" s="74"/>
      <c r="D373" s="5"/>
      <c r="E373" s="5"/>
      <c r="F373" s="5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20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1:29" ht="12.75" customHeight="1" x14ac:dyDescent="0.2">
      <c r="A374" s="13"/>
      <c r="B374" s="13"/>
      <c r="C374" s="74"/>
      <c r="D374" s="5"/>
      <c r="E374" s="5"/>
      <c r="F374" s="5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20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1:29" ht="12.75" customHeight="1" x14ac:dyDescent="0.2">
      <c r="A375" s="13"/>
      <c r="B375" s="13"/>
      <c r="C375" s="74"/>
      <c r="D375" s="5"/>
      <c r="E375" s="5"/>
      <c r="F375" s="5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20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1:29" ht="12.75" customHeight="1" x14ac:dyDescent="0.2">
      <c r="A376" s="13"/>
      <c r="B376" s="13"/>
      <c r="C376" s="74"/>
      <c r="D376" s="5"/>
      <c r="E376" s="5"/>
      <c r="F376" s="5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20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1:29" ht="12.75" customHeight="1" x14ac:dyDescent="0.2">
      <c r="A377" s="13"/>
      <c r="B377" s="13"/>
      <c r="C377" s="74"/>
      <c r="D377" s="5"/>
      <c r="E377" s="5"/>
      <c r="F377" s="5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20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1:29" ht="12.75" customHeight="1" x14ac:dyDescent="0.2">
      <c r="A378" s="13"/>
      <c r="B378" s="13"/>
      <c r="C378" s="74"/>
      <c r="D378" s="5"/>
      <c r="E378" s="5"/>
      <c r="F378" s="5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20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1:29" ht="12.75" customHeight="1" x14ac:dyDescent="0.2">
      <c r="A379" s="13"/>
      <c r="B379" s="13"/>
      <c r="C379" s="74"/>
      <c r="D379" s="5"/>
      <c r="E379" s="5"/>
      <c r="F379" s="5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20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1:29" ht="12.75" customHeight="1" x14ac:dyDescent="0.2">
      <c r="A380" s="13"/>
      <c r="B380" s="13"/>
      <c r="C380" s="74"/>
      <c r="D380" s="5"/>
      <c r="E380" s="5"/>
      <c r="F380" s="5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20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1:29" ht="12.75" customHeight="1" x14ac:dyDescent="0.2">
      <c r="A381" s="13"/>
      <c r="B381" s="13"/>
      <c r="C381" s="74"/>
      <c r="D381" s="5"/>
      <c r="E381" s="5"/>
      <c r="F381" s="5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20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1:29" ht="12.75" customHeight="1" x14ac:dyDescent="0.2">
      <c r="A382" s="13"/>
      <c r="B382" s="13"/>
      <c r="C382" s="74"/>
      <c r="D382" s="5"/>
      <c r="E382" s="5"/>
      <c r="F382" s="5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20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1:29" ht="12.75" customHeight="1" x14ac:dyDescent="0.2">
      <c r="A383" s="13"/>
      <c r="B383" s="13"/>
      <c r="C383" s="74"/>
      <c r="D383" s="5"/>
      <c r="E383" s="5"/>
      <c r="F383" s="5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20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:29" ht="12.75" customHeight="1" x14ac:dyDescent="0.2">
      <c r="A384" s="13"/>
      <c r="B384" s="13"/>
      <c r="C384" s="74"/>
      <c r="D384" s="5"/>
      <c r="E384" s="5"/>
      <c r="F384" s="5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20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1:29" ht="12.75" customHeight="1" x14ac:dyDescent="0.2">
      <c r="A385" s="13"/>
      <c r="B385" s="13"/>
      <c r="C385" s="74"/>
      <c r="D385" s="5"/>
      <c r="E385" s="5"/>
      <c r="F385" s="5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20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1:29" ht="12.75" customHeight="1" x14ac:dyDescent="0.2">
      <c r="A386" s="13"/>
      <c r="B386" s="13"/>
      <c r="C386" s="74"/>
      <c r="D386" s="5"/>
      <c r="E386" s="5"/>
      <c r="F386" s="5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20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:29" ht="12.75" customHeight="1" x14ac:dyDescent="0.2">
      <c r="A387" s="13"/>
      <c r="B387" s="13"/>
      <c r="C387" s="74"/>
      <c r="D387" s="5"/>
      <c r="E387" s="5"/>
      <c r="F387" s="5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20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1:29" ht="12.75" customHeight="1" x14ac:dyDescent="0.2">
      <c r="A388" s="13"/>
      <c r="B388" s="13"/>
      <c r="C388" s="74"/>
      <c r="D388" s="5"/>
      <c r="E388" s="5"/>
      <c r="F388" s="5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20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:29" ht="12.75" customHeight="1" x14ac:dyDescent="0.2">
      <c r="A389" s="13"/>
      <c r="B389" s="13"/>
      <c r="C389" s="74"/>
      <c r="D389" s="5"/>
      <c r="E389" s="5"/>
      <c r="F389" s="5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20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1:29" ht="12.75" customHeight="1" x14ac:dyDescent="0.2">
      <c r="A390" s="13"/>
      <c r="B390" s="13"/>
      <c r="C390" s="74"/>
      <c r="D390" s="5"/>
      <c r="E390" s="5"/>
      <c r="F390" s="5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20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:29" ht="12.75" customHeight="1" x14ac:dyDescent="0.2">
      <c r="A391" s="13"/>
      <c r="B391" s="13"/>
      <c r="C391" s="74"/>
      <c r="D391" s="5"/>
      <c r="E391" s="5"/>
      <c r="F391" s="5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20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1:29" ht="12.75" customHeight="1" x14ac:dyDescent="0.2">
      <c r="A392" s="13"/>
      <c r="B392" s="13"/>
      <c r="C392" s="74"/>
      <c r="D392" s="5"/>
      <c r="E392" s="5"/>
      <c r="F392" s="5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20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:29" ht="12.75" customHeight="1" x14ac:dyDescent="0.2">
      <c r="A393" s="13"/>
      <c r="B393" s="13"/>
      <c r="C393" s="74"/>
      <c r="D393" s="5"/>
      <c r="E393" s="5"/>
      <c r="F393" s="5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20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1:29" ht="12.75" customHeight="1" x14ac:dyDescent="0.2">
      <c r="A394" s="13"/>
      <c r="B394" s="13"/>
      <c r="C394" s="74"/>
      <c r="D394" s="5"/>
      <c r="E394" s="5"/>
      <c r="F394" s="5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20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:29" ht="12.75" customHeight="1" x14ac:dyDescent="0.2">
      <c r="A395" s="13"/>
      <c r="B395" s="13"/>
      <c r="C395" s="74"/>
      <c r="D395" s="5"/>
      <c r="E395" s="5"/>
      <c r="F395" s="5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20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1:29" ht="12.75" customHeight="1" x14ac:dyDescent="0.2">
      <c r="A396" s="13"/>
      <c r="B396" s="13"/>
      <c r="C396" s="74"/>
      <c r="D396" s="5"/>
      <c r="E396" s="5"/>
      <c r="F396" s="5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20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1:29" ht="12.75" customHeight="1" x14ac:dyDescent="0.2">
      <c r="A397" s="13"/>
      <c r="B397" s="13"/>
      <c r="C397" s="74"/>
      <c r="D397" s="5"/>
      <c r="E397" s="5"/>
      <c r="F397" s="5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20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:29" ht="12.75" customHeight="1" x14ac:dyDescent="0.2">
      <c r="A398" s="13"/>
      <c r="B398" s="13"/>
      <c r="C398" s="74"/>
      <c r="D398" s="5"/>
      <c r="E398" s="5"/>
      <c r="F398" s="5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20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1:29" ht="12.75" customHeight="1" x14ac:dyDescent="0.2">
      <c r="A399" s="13"/>
      <c r="B399" s="13"/>
      <c r="C399" s="74"/>
      <c r="D399" s="5"/>
      <c r="E399" s="5"/>
      <c r="F399" s="5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20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:29" ht="12.75" customHeight="1" x14ac:dyDescent="0.2">
      <c r="A400" s="13"/>
      <c r="B400" s="13"/>
      <c r="C400" s="74"/>
      <c r="D400" s="5"/>
      <c r="E400" s="5"/>
      <c r="F400" s="5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20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1:29" ht="12.75" customHeight="1" x14ac:dyDescent="0.2">
      <c r="A401" s="13"/>
      <c r="B401" s="13"/>
      <c r="C401" s="74"/>
      <c r="D401" s="5"/>
      <c r="E401" s="5"/>
      <c r="F401" s="5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20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1:29" ht="12.75" customHeight="1" x14ac:dyDescent="0.2">
      <c r="A402" s="13"/>
      <c r="B402" s="13"/>
      <c r="C402" s="74"/>
      <c r="D402" s="5"/>
      <c r="E402" s="5"/>
      <c r="F402" s="5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20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1:29" ht="12.75" customHeight="1" x14ac:dyDescent="0.2">
      <c r="A403" s="13"/>
      <c r="B403" s="13"/>
      <c r="C403" s="74"/>
      <c r="D403" s="5"/>
      <c r="E403" s="5"/>
      <c r="F403" s="5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20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1:29" ht="12.75" customHeight="1" x14ac:dyDescent="0.2">
      <c r="A404" s="13"/>
      <c r="B404" s="13"/>
      <c r="C404" s="74"/>
      <c r="D404" s="5"/>
      <c r="E404" s="5"/>
      <c r="F404" s="5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20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1:29" ht="12.75" customHeight="1" x14ac:dyDescent="0.2">
      <c r="A405" s="13"/>
      <c r="B405" s="13"/>
      <c r="C405" s="74"/>
      <c r="D405" s="5"/>
      <c r="E405" s="5"/>
      <c r="F405" s="5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20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1:29" ht="12.75" customHeight="1" x14ac:dyDescent="0.2">
      <c r="A406" s="13"/>
      <c r="B406" s="13"/>
      <c r="C406" s="74"/>
      <c r="D406" s="5"/>
      <c r="E406" s="5"/>
      <c r="F406" s="5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20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1:29" ht="12.75" customHeight="1" x14ac:dyDescent="0.2">
      <c r="A407" s="13"/>
      <c r="B407" s="13"/>
      <c r="C407" s="74"/>
      <c r="D407" s="5"/>
      <c r="E407" s="5"/>
      <c r="F407" s="5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20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1:29" ht="12.75" customHeight="1" x14ac:dyDescent="0.2">
      <c r="A408" s="13"/>
      <c r="B408" s="13"/>
      <c r="C408" s="74"/>
      <c r="D408" s="5"/>
      <c r="E408" s="5"/>
      <c r="F408" s="5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20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1:29" ht="12.75" customHeight="1" x14ac:dyDescent="0.2">
      <c r="A409" s="13"/>
      <c r="B409" s="13"/>
      <c r="C409" s="74"/>
      <c r="D409" s="5"/>
      <c r="E409" s="5"/>
      <c r="F409" s="5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20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1:29" ht="12.75" customHeight="1" x14ac:dyDescent="0.2">
      <c r="A410" s="13"/>
      <c r="B410" s="13"/>
      <c r="C410" s="74"/>
      <c r="D410" s="5"/>
      <c r="E410" s="5"/>
      <c r="F410" s="5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20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1:29" ht="12.75" customHeight="1" x14ac:dyDescent="0.2">
      <c r="A411" s="13"/>
      <c r="B411" s="13"/>
      <c r="C411" s="74"/>
      <c r="D411" s="5"/>
      <c r="E411" s="5"/>
      <c r="F411" s="5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20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1:29" ht="12.75" customHeight="1" x14ac:dyDescent="0.2">
      <c r="A412" s="13"/>
      <c r="B412" s="13"/>
      <c r="C412" s="74"/>
      <c r="D412" s="5"/>
      <c r="E412" s="5"/>
      <c r="F412" s="5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20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1:29" ht="12.75" customHeight="1" x14ac:dyDescent="0.2">
      <c r="A413" s="13"/>
      <c r="B413" s="13"/>
      <c r="C413" s="74"/>
      <c r="D413" s="5"/>
      <c r="E413" s="5"/>
      <c r="F413" s="5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20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1:29" ht="12.75" customHeight="1" x14ac:dyDescent="0.2">
      <c r="A414" s="13"/>
      <c r="B414" s="13"/>
      <c r="C414" s="74"/>
      <c r="D414" s="5"/>
      <c r="E414" s="5"/>
      <c r="F414" s="5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20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1:29" ht="12.75" customHeight="1" x14ac:dyDescent="0.2">
      <c r="A415" s="13"/>
      <c r="B415" s="13"/>
      <c r="C415" s="74"/>
      <c r="D415" s="5"/>
      <c r="E415" s="5"/>
      <c r="F415" s="5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20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1:29" ht="12.75" customHeight="1" x14ac:dyDescent="0.2">
      <c r="A416" s="13"/>
      <c r="B416" s="13"/>
      <c r="C416" s="74"/>
      <c r="D416" s="5"/>
      <c r="E416" s="5"/>
      <c r="F416" s="5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20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1:29" ht="12.75" customHeight="1" x14ac:dyDescent="0.2">
      <c r="A417" s="13"/>
      <c r="B417" s="13"/>
      <c r="C417" s="74"/>
      <c r="D417" s="5"/>
      <c r="E417" s="5"/>
      <c r="F417" s="5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20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1:29" ht="12.75" customHeight="1" x14ac:dyDescent="0.2">
      <c r="A418" s="13"/>
      <c r="B418" s="13"/>
      <c r="C418" s="74"/>
      <c r="D418" s="5"/>
      <c r="E418" s="5"/>
      <c r="F418" s="5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20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1:29" ht="12.75" customHeight="1" x14ac:dyDescent="0.2">
      <c r="A419" s="13"/>
      <c r="B419" s="13"/>
      <c r="C419" s="74"/>
      <c r="D419" s="5"/>
      <c r="E419" s="5"/>
      <c r="F419" s="5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20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1:29" ht="12.75" customHeight="1" x14ac:dyDescent="0.2">
      <c r="A420" s="13"/>
      <c r="B420" s="13"/>
      <c r="C420" s="74"/>
      <c r="D420" s="5"/>
      <c r="E420" s="5"/>
      <c r="F420" s="5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20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1:29" ht="12.75" customHeight="1" x14ac:dyDescent="0.2">
      <c r="A421" s="13"/>
      <c r="B421" s="13"/>
      <c r="C421" s="74"/>
      <c r="D421" s="5"/>
      <c r="E421" s="5"/>
      <c r="F421" s="5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20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1:29" ht="12.75" customHeight="1" x14ac:dyDescent="0.2">
      <c r="A422" s="13"/>
      <c r="B422" s="13"/>
      <c r="C422" s="74"/>
      <c r="D422" s="5"/>
      <c r="E422" s="5"/>
      <c r="F422" s="5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20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1:29" ht="12.75" customHeight="1" x14ac:dyDescent="0.2">
      <c r="A423" s="13"/>
      <c r="B423" s="13"/>
      <c r="C423" s="74"/>
      <c r="D423" s="5"/>
      <c r="E423" s="5"/>
      <c r="F423" s="5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20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1:29" ht="12.75" customHeight="1" x14ac:dyDescent="0.2">
      <c r="A424" s="13"/>
      <c r="B424" s="13"/>
      <c r="C424" s="74"/>
      <c r="D424" s="5"/>
      <c r="E424" s="5"/>
      <c r="F424" s="5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20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1:29" ht="12.75" customHeight="1" x14ac:dyDescent="0.2">
      <c r="A425" s="13"/>
      <c r="B425" s="13"/>
      <c r="C425" s="74"/>
      <c r="D425" s="5"/>
      <c r="E425" s="5"/>
      <c r="F425" s="5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20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1:29" ht="12.75" customHeight="1" x14ac:dyDescent="0.2">
      <c r="A426" s="13"/>
      <c r="B426" s="13"/>
      <c r="C426" s="74"/>
      <c r="D426" s="5"/>
      <c r="E426" s="5"/>
      <c r="F426" s="5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20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1:29" ht="12.75" customHeight="1" x14ac:dyDescent="0.2">
      <c r="A427" s="13"/>
      <c r="B427" s="13"/>
      <c r="C427" s="74"/>
      <c r="D427" s="5"/>
      <c r="E427" s="5"/>
      <c r="F427" s="5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20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:29" ht="12.75" customHeight="1" x14ac:dyDescent="0.2">
      <c r="A428" s="13"/>
      <c r="B428" s="13"/>
      <c r="C428" s="74"/>
      <c r="D428" s="5"/>
      <c r="E428" s="5"/>
      <c r="F428" s="5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20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1:29" ht="12.75" customHeight="1" x14ac:dyDescent="0.2">
      <c r="A429" s="13"/>
      <c r="B429" s="13"/>
      <c r="C429" s="74"/>
      <c r="D429" s="5"/>
      <c r="E429" s="5"/>
      <c r="F429" s="5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20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:29" ht="12.75" customHeight="1" x14ac:dyDescent="0.2">
      <c r="A430" s="13"/>
      <c r="B430" s="13"/>
      <c r="C430" s="74"/>
      <c r="D430" s="5"/>
      <c r="E430" s="5"/>
      <c r="F430" s="5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20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1:29" ht="12.75" customHeight="1" x14ac:dyDescent="0.2">
      <c r="A431" s="13"/>
      <c r="B431" s="13"/>
      <c r="C431" s="74"/>
      <c r="D431" s="5"/>
      <c r="E431" s="5"/>
      <c r="F431" s="5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20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1:29" ht="12.75" customHeight="1" x14ac:dyDescent="0.2">
      <c r="A432" s="13"/>
      <c r="B432" s="13"/>
      <c r="C432" s="74"/>
      <c r="D432" s="5"/>
      <c r="E432" s="5"/>
      <c r="F432" s="5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20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:29" ht="12.75" customHeight="1" x14ac:dyDescent="0.2">
      <c r="A433" s="13"/>
      <c r="B433" s="13"/>
      <c r="C433" s="74"/>
      <c r="D433" s="5"/>
      <c r="E433" s="5"/>
      <c r="F433" s="5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20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:29" ht="12.75" customHeight="1" x14ac:dyDescent="0.2">
      <c r="A434" s="13"/>
      <c r="B434" s="13"/>
      <c r="C434" s="74"/>
      <c r="D434" s="5"/>
      <c r="E434" s="5"/>
      <c r="F434" s="5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20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1:29" ht="12.75" customHeight="1" x14ac:dyDescent="0.2">
      <c r="A435" s="13"/>
      <c r="B435" s="13"/>
      <c r="C435" s="74"/>
      <c r="D435" s="5"/>
      <c r="E435" s="5"/>
      <c r="F435" s="5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20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:29" ht="12.75" customHeight="1" x14ac:dyDescent="0.2">
      <c r="A436" s="13"/>
      <c r="B436" s="13"/>
      <c r="C436" s="74"/>
      <c r="D436" s="5"/>
      <c r="E436" s="5"/>
      <c r="F436" s="5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20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1:29" ht="12.75" customHeight="1" x14ac:dyDescent="0.2">
      <c r="A437" s="13"/>
      <c r="B437" s="13"/>
      <c r="C437" s="74"/>
      <c r="D437" s="5"/>
      <c r="E437" s="5"/>
      <c r="F437" s="5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20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1:29" ht="12.75" customHeight="1" x14ac:dyDescent="0.2">
      <c r="A438" s="13"/>
      <c r="B438" s="13"/>
      <c r="C438" s="74"/>
      <c r="D438" s="5"/>
      <c r="E438" s="5"/>
      <c r="F438" s="5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20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1:29" ht="12.75" customHeight="1" x14ac:dyDescent="0.2">
      <c r="A439" s="13"/>
      <c r="B439" s="13"/>
      <c r="C439" s="74"/>
      <c r="D439" s="5"/>
      <c r="E439" s="5"/>
      <c r="F439" s="5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20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1:29" ht="12.75" customHeight="1" x14ac:dyDescent="0.2">
      <c r="A440" s="13"/>
      <c r="B440" s="13"/>
      <c r="C440" s="74"/>
      <c r="D440" s="5"/>
      <c r="E440" s="5"/>
      <c r="F440" s="5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20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1:29" ht="12.75" customHeight="1" x14ac:dyDescent="0.2">
      <c r="A441" s="13"/>
      <c r="B441" s="13"/>
      <c r="C441" s="74"/>
      <c r="D441" s="5"/>
      <c r="E441" s="5"/>
      <c r="F441" s="5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20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1:29" ht="12.75" customHeight="1" x14ac:dyDescent="0.2">
      <c r="A442" s="13"/>
      <c r="B442" s="13"/>
      <c r="C442" s="74"/>
      <c r="D442" s="5"/>
      <c r="E442" s="5"/>
      <c r="F442" s="5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20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1:29" ht="12.75" customHeight="1" x14ac:dyDescent="0.2">
      <c r="A443" s="13"/>
      <c r="B443" s="13"/>
      <c r="C443" s="74"/>
      <c r="D443" s="5"/>
      <c r="E443" s="5"/>
      <c r="F443" s="5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20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1:29" ht="12.75" customHeight="1" x14ac:dyDescent="0.2">
      <c r="A444" s="13"/>
      <c r="B444" s="13"/>
      <c r="C444" s="74"/>
      <c r="D444" s="5"/>
      <c r="E444" s="5"/>
      <c r="F444" s="5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20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1:29" ht="12.75" customHeight="1" x14ac:dyDescent="0.2">
      <c r="A445" s="13"/>
      <c r="B445" s="13"/>
      <c r="C445" s="74"/>
      <c r="D445" s="5"/>
      <c r="E445" s="5"/>
      <c r="F445" s="5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20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1:29" ht="12.75" customHeight="1" x14ac:dyDescent="0.2">
      <c r="A446" s="13"/>
      <c r="B446" s="13"/>
      <c r="C446" s="74"/>
      <c r="D446" s="5"/>
      <c r="E446" s="5"/>
      <c r="F446" s="5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20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1:29" ht="12.75" customHeight="1" x14ac:dyDescent="0.2">
      <c r="A447" s="13"/>
      <c r="B447" s="13"/>
      <c r="C447" s="74"/>
      <c r="D447" s="5"/>
      <c r="E447" s="5"/>
      <c r="F447" s="5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20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1:29" ht="12.75" customHeight="1" x14ac:dyDescent="0.2">
      <c r="A448" s="13"/>
      <c r="B448" s="13"/>
      <c r="C448" s="74"/>
      <c r="D448" s="5"/>
      <c r="E448" s="5"/>
      <c r="F448" s="5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20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1:29" ht="12.75" customHeight="1" x14ac:dyDescent="0.2">
      <c r="A449" s="13"/>
      <c r="B449" s="13"/>
      <c r="C449" s="74"/>
      <c r="D449" s="5"/>
      <c r="E449" s="5"/>
      <c r="F449" s="5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20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1:29" ht="12.75" customHeight="1" x14ac:dyDescent="0.2">
      <c r="A450" s="13"/>
      <c r="B450" s="13"/>
      <c r="C450" s="74"/>
      <c r="D450" s="5"/>
      <c r="E450" s="5"/>
      <c r="F450" s="5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20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1:29" ht="12.75" customHeight="1" x14ac:dyDescent="0.2">
      <c r="A451" s="13"/>
      <c r="B451" s="13"/>
      <c r="C451" s="74"/>
      <c r="D451" s="5"/>
      <c r="E451" s="5"/>
      <c r="F451" s="5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20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1:29" ht="12.75" customHeight="1" x14ac:dyDescent="0.2">
      <c r="A452" s="13"/>
      <c r="B452" s="13"/>
      <c r="C452" s="74"/>
      <c r="D452" s="5"/>
      <c r="E452" s="5"/>
      <c r="F452" s="5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20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1:29" ht="12.75" customHeight="1" x14ac:dyDescent="0.2">
      <c r="A453" s="13"/>
      <c r="B453" s="13"/>
      <c r="C453" s="74"/>
      <c r="D453" s="5"/>
      <c r="E453" s="5"/>
      <c r="F453" s="5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20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1:29" ht="12.75" customHeight="1" x14ac:dyDescent="0.2">
      <c r="A454" s="13"/>
      <c r="B454" s="13"/>
      <c r="C454" s="74"/>
      <c r="D454" s="5"/>
      <c r="E454" s="5"/>
      <c r="F454" s="5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20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1:29" ht="12.75" customHeight="1" x14ac:dyDescent="0.2">
      <c r="A455" s="13"/>
      <c r="B455" s="13"/>
      <c r="C455" s="74"/>
      <c r="D455" s="5"/>
      <c r="E455" s="5"/>
      <c r="F455" s="5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20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1:29" ht="12.75" customHeight="1" x14ac:dyDescent="0.2">
      <c r="A456" s="13"/>
      <c r="B456" s="13"/>
      <c r="C456" s="74"/>
      <c r="D456" s="5"/>
      <c r="E456" s="5"/>
      <c r="F456" s="5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20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1:29" ht="12.75" customHeight="1" x14ac:dyDescent="0.2">
      <c r="A457" s="13"/>
      <c r="B457" s="13"/>
      <c r="C457" s="74"/>
      <c r="D457" s="5"/>
      <c r="E457" s="5"/>
      <c r="F457" s="5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20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1:29" ht="12.75" customHeight="1" x14ac:dyDescent="0.2">
      <c r="A458" s="13"/>
      <c r="B458" s="13"/>
      <c r="C458" s="74"/>
      <c r="D458" s="5"/>
      <c r="E458" s="5"/>
      <c r="F458" s="5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20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1:29" ht="12.75" customHeight="1" x14ac:dyDescent="0.2">
      <c r="A459" s="13"/>
      <c r="B459" s="13"/>
      <c r="C459" s="74"/>
      <c r="D459" s="5"/>
      <c r="E459" s="5"/>
      <c r="F459" s="5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20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1:29" ht="12.75" customHeight="1" x14ac:dyDescent="0.2">
      <c r="A460" s="13"/>
      <c r="B460" s="13"/>
      <c r="C460" s="74"/>
      <c r="D460" s="5"/>
      <c r="E460" s="5"/>
      <c r="F460" s="5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20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1:29" ht="12.75" customHeight="1" x14ac:dyDescent="0.2">
      <c r="A461" s="13"/>
      <c r="B461" s="13"/>
      <c r="C461" s="74"/>
      <c r="D461" s="5"/>
      <c r="E461" s="5"/>
      <c r="F461" s="5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20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1:29" ht="12.75" customHeight="1" x14ac:dyDescent="0.2">
      <c r="A462" s="13"/>
      <c r="B462" s="13"/>
      <c r="C462" s="74"/>
      <c r="D462" s="5"/>
      <c r="E462" s="5"/>
      <c r="F462" s="5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20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1:29" ht="12.75" customHeight="1" x14ac:dyDescent="0.2">
      <c r="A463" s="13"/>
      <c r="B463" s="13"/>
      <c r="C463" s="74"/>
      <c r="D463" s="5"/>
      <c r="E463" s="5"/>
      <c r="F463" s="5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20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1:29" ht="12.75" customHeight="1" x14ac:dyDescent="0.2">
      <c r="A464" s="13"/>
      <c r="B464" s="13"/>
      <c r="C464" s="74"/>
      <c r="D464" s="5"/>
      <c r="E464" s="5"/>
      <c r="F464" s="5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20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1:29" ht="12.75" customHeight="1" x14ac:dyDescent="0.2">
      <c r="A465" s="13"/>
      <c r="B465" s="13"/>
      <c r="C465" s="74"/>
      <c r="D465" s="5"/>
      <c r="E465" s="5"/>
      <c r="F465" s="5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20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1:29" ht="12.75" customHeight="1" x14ac:dyDescent="0.2">
      <c r="A466" s="13"/>
      <c r="B466" s="13"/>
      <c r="C466" s="74"/>
      <c r="D466" s="5"/>
      <c r="E466" s="5"/>
      <c r="F466" s="5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20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1:29" ht="12.75" customHeight="1" x14ac:dyDescent="0.2">
      <c r="A467" s="13"/>
      <c r="B467" s="13"/>
      <c r="C467" s="74"/>
      <c r="D467" s="5"/>
      <c r="E467" s="5"/>
      <c r="F467" s="5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20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1:29" ht="12.75" customHeight="1" x14ac:dyDescent="0.2">
      <c r="A468" s="13"/>
      <c r="B468" s="13"/>
      <c r="C468" s="74"/>
      <c r="D468" s="5"/>
      <c r="E468" s="5"/>
      <c r="F468" s="5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20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1:29" ht="12.75" customHeight="1" x14ac:dyDescent="0.2">
      <c r="A469" s="13"/>
      <c r="B469" s="13"/>
      <c r="C469" s="74"/>
      <c r="D469" s="5"/>
      <c r="E469" s="5"/>
      <c r="F469" s="5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20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1:29" ht="12.75" customHeight="1" x14ac:dyDescent="0.2">
      <c r="A470" s="13"/>
      <c r="B470" s="13"/>
      <c r="C470" s="74"/>
      <c r="D470" s="5"/>
      <c r="E470" s="5"/>
      <c r="F470" s="5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20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1:29" ht="12.75" customHeight="1" x14ac:dyDescent="0.2">
      <c r="A471" s="13"/>
      <c r="B471" s="13"/>
      <c r="C471" s="74"/>
      <c r="D471" s="5"/>
      <c r="E471" s="5"/>
      <c r="F471" s="5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20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1:29" ht="12.75" customHeight="1" x14ac:dyDescent="0.2">
      <c r="A472" s="13"/>
      <c r="B472" s="13"/>
      <c r="C472" s="74"/>
      <c r="D472" s="5"/>
      <c r="E472" s="5"/>
      <c r="F472" s="5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20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1:29" ht="12.75" customHeight="1" x14ac:dyDescent="0.2">
      <c r="A473" s="13"/>
      <c r="B473" s="13"/>
      <c r="C473" s="74"/>
      <c r="D473" s="5"/>
      <c r="E473" s="5"/>
      <c r="F473" s="5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20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1:29" ht="12.75" customHeight="1" x14ac:dyDescent="0.2">
      <c r="A474" s="13"/>
      <c r="B474" s="13"/>
      <c r="C474" s="74"/>
      <c r="D474" s="5"/>
      <c r="E474" s="5"/>
      <c r="F474" s="5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20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1:29" ht="12.75" customHeight="1" x14ac:dyDescent="0.2">
      <c r="A475" s="13"/>
      <c r="B475" s="13"/>
      <c r="C475" s="74"/>
      <c r="D475" s="5"/>
      <c r="E475" s="5"/>
      <c r="F475" s="5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20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1:29" ht="12.75" customHeight="1" x14ac:dyDescent="0.2">
      <c r="A476" s="13"/>
      <c r="B476" s="13"/>
      <c r="C476" s="74"/>
      <c r="D476" s="5"/>
      <c r="E476" s="5"/>
      <c r="F476" s="5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20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1:29" ht="12.75" customHeight="1" x14ac:dyDescent="0.2">
      <c r="A477" s="13"/>
      <c r="B477" s="13"/>
      <c r="C477" s="74"/>
      <c r="D477" s="5"/>
      <c r="E477" s="5"/>
      <c r="F477" s="5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20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1:29" ht="12.75" customHeight="1" x14ac:dyDescent="0.2">
      <c r="A478" s="13"/>
      <c r="B478" s="13"/>
      <c r="C478" s="74"/>
      <c r="D478" s="5"/>
      <c r="E478" s="5"/>
      <c r="F478" s="5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20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1:29" ht="12.75" customHeight="1" x14ac:dyDescent="0.2">
      <c r="A479" s="13"/>
      <c r="B479" s="13"/>
      <c r="C479" s="74"/>
      <c r="D479" s="5"/>
      <c r="E479" s="5"/>
      <c r="F479" s="5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20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1:29" ht="12.75" customHeight="1" x14ac:dyDescent="0.2">
      <c r="A480" s="13"/>
      <c r="B480" s="13"/>
      <c r="C480" s="74"/>
      <c r="D480" s="5"/>
      <c r="E480" s="5"/>
      <c r="F480" s="5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20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1:29" ht="12.75" customHeight="1" x14ac:dyDescent="0.2">
      <c r="A481" s="13"/>
      <c r="B481" s="13"/>
      <c r="C481" s="74"/>
      <c r="D481" s="5"/>
      <c r="E481" s="5"/>
      <c r="F481" s="5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20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1:29" ht="12.75" customHeight="1" x14ac:dyDescent="0.2">
      <c r="A482" s="13"/>
      <c r="B482" s="13"/>
      <c r="C482" s="74"/>
      <c r="D482" s="5"/>
      <c r="E482" s="5"/>
      <c r="F482" s="5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20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1:29" ht="12.75" customHeight="1" x14ac:dyDescent="0.2">
      <c r="A483" s="13"/>
      <c r="B483" s="13"/>
      <c r="C483" s="74"/>
      <c r="D483" s="5"/>
      <c r="E483" s="5"/>
      <c r="F483" s="5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20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1:29" ht="12.75" customHeight="1" x14ac:dyDescent="0.2">
      <c r="A484" s="13"/>
      <c r="B484" s="13"/>
      <c r="C484" s="74"/>
      <c r="D484" s="5"/>
      <c r="E484" s="5"/>
      <c r="F484" s="5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20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1:29" ht="12.75" customHeight="1" x14ac:dyDescent="0.2">
      <c r="A485" s="13"/>
      <c r="B485" s="13"/>
      <c r="C485" s="74"/>
      <c r="D485" s="5"/>
      <c r="E485" s="5"/>
      <c r="F485" s="5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20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1:29" ht="12.75" customHeight="1" x14ac:dyDescent="0.2">
      <c r="A486" s="13"/>
      <c r="B486" s="13"/>
      <c r="C486" s="74"/>
      <c r="D486" s="5"/>
      <c r="E486" s="5"/>
      <c r="F486" s="5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20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1:29" ht="12.75" customHeight="1" x14ac:dyDescent="0.2">
      <c r="A487" s="13"/>
      <c r="B487" s="13"/>
      <c r="C487" s="74"/>
      <c r="D487" s="5"/>
      <c r="E487" s="5"/>
      <c r="F487" s="5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20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1:29" ht="12.75" customHeight="1" x14ac:dyDescent="0.2">
      <c r="A488" s="13"/>
      <c r="B488" s="13"/>
      <c r="C488" s="74"/>
      <c r="D488" s="5"/>
      <c r="E488" s="5"/>
      <c r="F488" s="5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20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1:29" ht="12.75" customHeight="1" x14ac:dyDescent="0.2">
      <c r="A489" s="13"/>
      <c r="B489" s="13"/>
      <c r="C489" s="74"/>
      <c r="D489" s="5"/>
      <c r="E489" s="5"/>
      <c r="F489" s="5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20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1:29" ht="12.75" customHeight="1" x14ac:dyDescent="0.2">
      <c r="A490" s="13"/>
      <c r="B490" s="13"/>
      <c r="C490" s="74"/>
      <c r="D490" s="5"/>
      <c r="E490" s="5"/>
      <c r="F490" s="5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20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1:29" ht="12.75" customHeight="1" x14ac:dyDescent="0.2">
      <c r="A491" s="13"/>
      <c r="B491" s="13"/>
      <c r="C491" s="74"/>
      <c r="D491" s="5"/>
      <c r="E491" s="5"/>
      <c r="F491" s="5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20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1:29" ht="12.75" customHeight="1" x14ac:dyDescent="0.2">
      <c r="A492" s="13"/>
      <c r="B492" s="13"/>
      <c r="C492" s="74"/>
      <c r="D492" s="5"/>
      <c r="E492" s="5"/>
      <c r="F492" s="5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20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1:29" ht="12.75" customHeight="1" x14ac:dyDescent="0.2">
      <c r="A493" s="13"/>
      <c r="B493" s="13"/>
      <c r="C493" s="74"/>
      <c r="D493" s="5"/>
      <c r="E493" s="5"/>
      <c r="F493" s="5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20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1:29" ht="12.75" customHeight="1" x14ac:dyDescent="0.2">
      <c r="A494" s="13"/>
      <c r="B494" s="13"/>
      <c r="C494" s="74"/>
      <c r="D494" s="5"/>
      <c r="E494" s="5"/>
      <c r="F494" s="5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20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1:29" ht="12.75" customHeight="1" x14ac:dyDescent="0.2">
      <c r="A495" s="13"/>
      <c r="B495" s="13"/>
      <c r="C495" s="74"/>
      <c r="D495" s="5"/>
      <c r="E495" s="5"/>
      <c r="F495" s="5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20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1:29" ht="12.75" customHeight="1" x14ac:dyDescent="0.2">
      <c r="A496" s="13"/>
      <c r="B496" s="13"/>
      <c r="C496" s="74"/>
      <c r="D496" s="5"/>
      <c r="E496" s="5"/>
      <c r="F496" s="5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20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1:29" ht="12.75" customHeight="1" x14ac:dyDescent="0.2">
      <c r="A497" s="13"/>
      <c r="B497" s="13"/>
      <c r="C497" s="74"/>
      <c r="D497" s="5"/>
      <c r="E497" s="5"/>
      <c r="F497" s="5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20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1:29" ht="12.75" customHeight="1" x14ac:dyDescent="0.2">
      <c r="A498" s="13"/>
      <c r="B498" s="13"/>
      <c r="C498" s="74"/>
      <c r="D498" s="5"/>
      <c r="E498" s="5"/>
      <c r="F498" s="5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20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1:29" ht="12.75" customHeight="1" x14ac:dyDescent="0.2">
      <c r="A499" s="13"/>
      <c r="B499" s="13"/>
      <c r="C499" s="74"/>
      <c r="D499" s="5"/>
      <c r="E499" s="5"/>
      <c r="F499" s="5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20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1:29" ht="12.75" customHeight="1" x14ac:dyDescent="0.2">
      <c r="A500" s="13"/>
      <c r="B500" s="13"/>
      <c r="C500" s="74"/>
      <c r="D500" s="5"/>
      <c r="E500" s="5"/>
      <c r="F500" s="5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20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1:29" ht="12.75" customHeight="1" x14ac:dyDescent="0.2">
      <c r="A501" s="13"/>
      <c r="B501" s="13"/>
      <c r="C501" s="74"/>
      <c r="D501" s="5"/>
      <c r="E501" s="5"/>
      <c r="F501" s="5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20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1:29" ht="12.75" customHeight="1" x14ac:dyDescent="0.2">
      <c r="A502" s="13"/>
      <c r="B502" s="13"/>
      <c r="C502" s="74"/>
      <c r="D502" s="5"/>
      <c r="E502" s="5"/>
      <c r="F502" s="5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20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1:29" ht="12.75" customHeight="1" x14ac:dyDescent="0.2">
      <c r="A503" s="13"/>
      <c r="B503" s="13"/>
      <c r="C503" s="74"/>
      <c r="D503" s="5"/>
      <c r="E503" s="5"/>
      <c r="F503" s="5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20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1:29" ht="12.75" customHeight="1" x14ac:dyDescent="0.2">
      <c r="A504" s="13"/>
      <c r="B504" s="13"/>
      <c r="C504" s="74"/>
      <c r="D504" s="5"/>
      <c r="E504" s="5"/>
      <c r="F504" s="5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20"/>
      <c r="U504" s="16"/>
      <c r="V504" s="16"/>
      <c r="W504" s="16"/>
      <c r="X504" s="16"/>
      <c r="Y504" s="16"/>
      <c r="Z504" s="16"/>
      <c r="AA504" s="16"/>
      <c r="AB504" s="16"/>
      <c r="AC504" s="16"/>
    </row>
    <row r="505" spans="1:29" ht="12.75" customHeight="1" x14ac:dyDescent="0.2">
      <c r="A505" s="13"/>
      <c r="B505" s="13"/>
      <c r="C505" s="74"/>
      <c r="D505" s="5"/>
      <c r="E505" s="5"/>
      <c r="F505" s="5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20"/>
      <c r="U505" s="16"/>
      <c r="V505" s="16"/>
      <c r="W505" s="16"/>
      <c r="X505" s="16"/>
      <c r="Y505" s="16"/>
      <c r="Z505" s="16"/>
      <c r="AA505" s="16"/>
      <c r="AB505" s="16"/>
      <c r="AC505" s="16"/>
    </row>
    <row r="506" spans="1:29" ht="12.75" customHeight="1" x14ac:dyDescent="0.2">
      <c r="A506" s="13"/>
      <c r="B506" s="13"/>
      <c r="C506" s="74"/>
      <c r="D506" s="5"/>
      <c r="E506" s="5"/>
      <c r="F506" s="5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20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1:29" ht="12.75" customHeight="1" x14ac:dyDescent="0.2">
      <c r="A507" s="13"/>
      <c r="B507" s="13"/>
      <c r="C507" s="74"/>
      <c r="D507" s="5"/>
      <c r="E507" s="5"/>
      <c r="F507" s="5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20"/>
      <c r="U507" s="16"/>
      <c r="V507" s="16"/>
      <c r="W507" s="16"/>
      <c r="X507" s="16"/>
      <c r="Y507" s="16"/>
      <c r="Z507" s="16"/>
      <c r="AA507" s="16"/>
      <c r="AB507" s="16"/>
      <c r="AC507" s="16"/>
    </row>
    <row r="508" spans="1:29" ht="12.75" customHeight="1" x14ac:dyDescent="0.2">
      <c r="A508" s="13"/>
      <c r="B508" s="13"/>
      <c r="C508" s="74"/>
      <c r="D508" s="5"/>
      <c r="E508" s="5"/>
      <c r="F508" s="5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20"/>
      <c r="U508" s="16"/>
      <c r="V508" s="16"/>
      <c r="W508" s="16"/>
      <c r="X508" s="16"/>
      <c r="Y508" s="16"/>
      <c r="Z508" s="16"/>
      <c r="AA508" s="16"/>
      <c r="AB508" s="16"/>
      <c r="AC508" s="16"/>
    </row>
    <row r="509" spans="1:29" ht="12.75" customHeight="1" x14ac:dyDescent="0.2">
      <c r="A509" s="13"/>
      <c r="B509" s="13"/>
      <c r="C509" s="74"/>
      <c r="D509" s="5"/>
      <c r="E509" s="5"/>
      <c r="F509" s="5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20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1:29" ht="12.75" customHeight="1" x14ac:dyDescent="0.2">
      <c r="A510" s="13"/>
      <c r="B510" s="13"/>
      <c r="C510" s="74"/>
      <c r="D510" s="5"/>
      <c r="E510" s="5"/>
      <c r="F510" s="5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20"/>
      <c r="U510" s="16"/>
      <c r="V510" s="16"/>
      <c r="W510" s="16"/>
      <c r="X510" s="16"/>
      <c r="Y510" s="16"/>
      <c r="Z510" s="16"/>
      <c r="AA510" s="16"/>
      <c r="AB510" s="16"/>
      <c r="AC510" s="16"/>
    </row>
    <row r="511" spans="1:29" ht="12.75" customHeight="1" x14ac:dyDescent="0.2">
      <c r="A511" s="13"/>
      <c r="B511" s="13"/>
      <c r="C511" s="74"/>
      <c r="D511" s="5"/>
      <c r="E511" s="5"/>
      <c r="F511" s="5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20"/>
      <c r="U511" s="16"/>
      <c r="V511" s="16"/>
      <c r="W511" s="16"/>
      <c r="X511" s="16"/>
      <c r="Y511" s="16"/>
      <c r="Z511" s="16"/>
      <c r="AA511" s="16"/>
      <c r="AB511" s="16"/>
      <c r="AC511" s="16"/>
    </row>
    <row r="512" spans="1:29" ht="12.75" customHeight="1" x14ac:dyDescent="0.2">
      <c r="A512" s="13"/>
      <c r="B512" s="13"/>
      <c r="C512" s="74"/>
      <c r="D512" s="5"/>
      <c r="E512" s="5"/>
      <c r="F512" s="5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20"/>
      <c r="U512" s="16"/>
      <c r="V512" s="16"/>
      <c r="W512" s="16"/>
      <c r="X512" s="16"/>
      <c r="Y512" s="16"/>
      <c r="Z512" s="16"/>
      <c r="AA512" s="16"/>
      <c r="AB512" s="16"/>
      <c r="AC512" s="16"/>
    </row>
    <row r="513" spans="1:29" ht="12.75" customHeight="1" x14ac:dyDescent="0.2">
      <c r="A513" s="13"/>
      <c r="B513" s="13"/>
      <c r="C513" s="74"/>
      <c r="D513" s="5"/>
      <c r="E513" s="5"/>
      <c r="F513" s="5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20"/>
      <c r="U513" s="16"/>
      <c r="V513" s="16"/>
      <c r="W513" s="16"/>
      <c r="X513" s="16"/>
      <c r="Y513" s="16"/>
      <c r="Z513" s="16"/>
      <c r="AA513" s="16"/>
      <c r="AB513" s="16"/>
      <c r="AC513" s="16"/>
    </row>
    <row r="514" spans="1:29" ht="12.75" customHeight="1" x14ac:dyDescent="0.2">
      <c r="A514" s="13"/>
      <c r="B514" s="13"/>
      <c r="C514" s="74"/>
      <c r="D514" s="5"/>
      <c r="E514" s="5"/>
      <c r="F514" s="5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20"/>
      <c r="U514" s="16"/>
      <c r="V514" s="16"/>
      <c r="W514" s="16"/>
      <c r="X514" s="16"/>
      <c r="Y514" s="16"/>
      <c r="Z514" s="16"/>
      <c r="AA514" s="16"/>
      <c r="AB514" s="16"/>
      <c r="AC514" s="16"/>
    </row>
    <row r="515" spans="1:29" ht="12.75" customHeight="1" x14ac:dyDescent="0.2">
      <c r="A515" s="13"/>
      <c r="B515" s="13"/>
      <c r="C515" s="74"/>
      <c r="D515" s="5"/>
      <c r="E515" s="5"/>
      <c r="F515" s="5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20"/>
      <c r="U515" s="16"/>
      <c r="V515" s="16"/>
      <c r="W515" s="16"/>
      <c r="X515" s="16"/>
      <c r="Y515" s="16"/>
      <c r="Z515" s="16"/>
      <c r="AA515" s="16"/>
      <c r="AB515" s="16"/>
      <c r="AC515" s="16"/>
    </row>
    <row r="516" spans="1:29" ht="12.75" customHeight="1" x14ac:dyDescent="0.2">
      <c r="A516" s="13"/>
      <c r="B516" s="13"/>
      <c r="C516" s="74"/>
      <c r="D516" s="5"/>
      <c r="E516" s="5"/>
      <c r="F516" s="5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20"/>
      <c r="U516" s="16"/>
      <c r="V516" s="16"/>
      <c r="W516" s="16"/>
      <c r="X516" s="16"/>
      <c r="Y516" s="16"/>
      <c r="Z516" s="16"/>
      <c r="AA516" s="16"/>
      <c r="AB516" s="16"/>
      <c r="AC516" s="16"/>
    </row>
    <row r="517" spans="1:29" ht="12.75" customHeight="1" x14ac:dyDescent="0.2">
      <c r="A517" s="13"/>
      <c r="B517" s="13"/>
      <c r="C517" s="74"/>
      <c r="D517" s="5"/>
      <c r="E517" s="5"/>
      <c r="F517" s="5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20"/>
      <c r="U517" s="16"/>
      <c r="V517" s="16"/>
      <c r="W517" s="16"/>
      <c r="X517" s="16"/>
      <c r="Y517" s="16"/>
      <c r="Z517" s="16"/>
      <c r="AA517" s="16"/>
      <c r="AB517" s="16"/>
      <c r="AC517" s="16"/>
    </row>
    <row r="518" spans="1:29" ht="12.75" customHeight="1" x14ac:dyDescent="0.2">
      <c r="A518" s="13"/>
      <c r="B518" s="13"/>
      <c r="C518" s="74"/>
      <c r="D518" s="5"/>
      <c r="E518" s="5"/>
      <c r="F518" s="5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20"/>
      <c r="U518" s="16"/>
      <c r="V518" s="16"/>
      <c r="W518" s="16"/>
      <c r="X518" s="16"/>
      <c r="Y518" s="16"/>
      <c r="Z518" s="16"/>
      <c r="AA518" s="16"/>
      <c r="AB518" s="16"/>
      <c r="AC518" s="16"/>
    </row>
    <row r="519" spans="1:29" ht="12.75" customHeight="1" x14ac:dyDescent="0.2">
      <c r="A519" s="13"/>
      <c r="B519" s="13"/>
      <c r="C519" s="74"/>
      <c r="D519" s="5"/>
      <c r="E519" s="5"/>
      <c r="F519" s="5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20"/>
      <c r="U519" s="16"/>
      <c r="V519" s="16"/>
      <c r="W519" s="16"/>
      <c r="X519" s="16"/>
      <c r="Y519" s="16"/>
      <c r="Z519" s="16"/>
      <c r="AA519" s="16"/>
      <c r="AB519" s="16"/>
      <c r="AC519" s="16"/>
    </row>
    <row r="520" spans="1:29" ht="12.75" customHeight="1" x14ac:dyDescent="0.2">
      <c r="A520" s="13"/>
      <c r="B520" s="13"/>
      <c r="C520" s="74"/>
      <c r="D520" s="5"/>
      <c r="E520" s="5"/>
      <c r="F520" s="5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20"/>
      <c r="U520" s="16"/>
      <c r="V520" s="16"/>
      <c r="W520" s="16"/>
      <c r="X520" s="16"/>
      <c r="Y520" s="16"/>
      <c r="Z520" s="16"/>
      <c r="AA520" s="16"/>
      <c r="AB520" s="16"/>
      <c r="AC520" s="16"/>
    </row>
    <row r="521" spans="1:29" ht="12.75" customHeight="1" x14ac:dyDescent="0.2">
      <c r="A521" s="13"/>
      <c r="B521" s="13"/>
      <c r="C521" s="74"/>
      <c r="D521" s="5"/>
      <c r="E521" s="5"/>
      <c r="F521" s="5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20"/>
      <c r="U521" s="16"/>
      <c r="V521" s="16"/>
      <c r="W521" s="16"/>
      <c r="X521" s="16"/>
      <c r="Y521" s="16"/>
      <c r="Z521" s="16"/>
      <c r="AA521" s="16"/>
      <c r="AB521" s="16"/>
      <c r="AC521" s="16"/>
    </row>
    <row r="522" spans="1:29" ht="12.75" customHeight="1" x14ac:dyDescent="0.2">
      <c r="A522" s="13"/>
      <c r="B522" s="13"/>
      <c r="C522" s="74"/>
      <c r="D522" s="5"/>
      <c r="E522" s="5"/>
      <c r="F522" s="5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20"/>
      <c r="U522" s="16"/>
      <c r="V522" s="16"/>
      <c r="W522" s="16"/>
      <c r="X522" s="16"/>
      <c r="Y522" s="16"/>
      <c r="Z522" s="16"/>
      <c r="AA522" s="16"/>
      <c r="AB522" s="16"/>
      <c r="AC522" s="16"/>
    </row>
    <row r="523" spans="1:29" ht="12.75" customHeight="1" x14ac:dyDescent="0.2">
      <c r="A523" s="13"/>
      <c r="B523" s="13"/>
      <c r="C523" s="74"/>
      <c r="D523" s="5"/>
      <c r="E523" s="5"/>
      <c r="F523" s="5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20"/>
      <c r="U523" s="16"/>
      <c r="V523" s="16"/>
      <c r="W523" s="16"/>
      <c r="X523" s="16"/>
      <c r="Y523" s="16"/>
      <c r="Z523" s="16"/>
      <c r="AA523" s="16"/>
      <c r="AB523" s="16"/>
      <c r="AC523" s="16"/>
    </row>
    <row r="524" spans="1:29" ht="12.75" customHeight="1" x14ac:dyDescent="0.2">
      <c r="A524" s="13"/>
      <c r="B524" s="13"/>
      <c r="C524" s="74"/>
      <c r="D524" s="5"/>
      <c r="E524" s="5"/>
      <c r="F524" s="5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20"/>
      <c r="U524" s="16"/>
      <c r="V524" s="16"/>
      <c r="W524" s="16"/>
      <c r="X524" s="16"/>
      <c r="Y524" s="16"/>
      <c r="Z524" s="16"/>
      <c r="AA524" s="16"/>
      <c r="AB524" s="16"/>
      <c r="AC524" s="16"/>
    </row>
    <row r="525" spans="1:29" ht="12.75" customHeight="1" x14ac:dyDescent="0.2">
      <c r="A525" s="13"/>
      <c r="B525" s="13"/>
      <c r="C525" s="74"/>
      <c r="D525" s="5"/>
      <c r="E525" s="5"/>
      <c r="F525" s="5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20"/>
      <c r="U525" s="16"/>
      <c r="V525" s="16"/>
      <c r="W525" s="16"/>
      <c r="X525" s="16"/>
      <c r="Y525" s="16"/>
      <c r="Z525" s="16"/>
      <c r="AA525" s="16"/>
      <c r="AB525" s="16"/>
      <c r="AC525" s="16"/>
    </row>
    <row r="526" spans="1:29" ht="12.75" customHeight="1" x14ac:dyDescent="0.2">
      <c r="A526" s="13"/>
      <c r="B526" s="13"/>
      <c r="C526" s="74"/>
      <c r="D526" s="5"/>
      <c r="E526" s="5"/>
      <c r="F526" s="5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20"/>
      <c r="U526" s="16"/>
      <c r="V526" s="16"/>
      <c r="W526" s="16"/>
      <c r="X526" s="16"/>
      <c r="Y526" s="16"/>
      <c r="Z526" s="16"/>
      <c r="AA526" s="16"/>
      <c r="AB526" s="16"/>
      <c r="AC526" s="16"/>
    </row>
    <row r="527" spans="1:29" ht="12.75" customHeight="1" x14ac:dyDescent="0.2">
      <c r="A527" s="13"/>
      <c r="B527" s="13"/>
      <c r="C527" s="74"/>
      <c r="D527" s="5"/>
      <c r="E527" s="5"/>
      <c r="F527" s="5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20"/>
      <c r="U527" s="16"/>
      <c r="V527" s="16"/>
      <c r="W527" s="16"/>
      <c r="X527" s="16"/>
      <c r="Y527" s="16"/>
      <c r="Z527" s="16"/>
      <c r="AA527" s="16"/>
      <c r="AB527" s="16"/>
      <c r="AC527" s="16"/>
    </row>
    <row r="528" spans="1:29" ht="12.75" customHeight="1" x14ac:dyDescent="0.2">
      <c r="A528" s="13"/>
      <c r="B528" s="13"/>
      <c r="C528" s="74"/>
      <c r="D528" s="5"/>
      <c r="E528" s="5"/>
      <c r="F528" s="5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20"/>
      <c r="U528" s="16"/>
      <c r="V528" s="16"/>
      <c r="W528" s="16"/>
      <c r="X528" s="16"/>
      <c r="Y528" s="16"/>
      <c r="Z528" s="16"/>
      <c r="AA528" s="16"/>
      <c r="AB528" s="16"/>
      <c r="AC528" s="16"/>
    </row>
    <row r="529" spans="1:29" ht="12.75" customHeight="1" x14ac:dyDescent="0.2">
      <c r="A529" s="13"/>
      <c r="B529" s="13"/>
      <c r="C529" s="74"/>
      <c r="D529" s="5"/>
      <c r="E529" s="5"/>
      <c r="F529" s="5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20"/>
      <c r="U529" s="16"/>
      <c r="V529" s="16"/>
      <c r="W529" s="16"/>
      <c r="X529" s="16"/>
      <c r="Y529" s="16"/>
      <c r="Z529" s="16"/>
      <c r="AA529" s="16"/>
      <c r="AB529" s="16"/>
      <c r="AC529" s="16"/>
    </row>
    <row r="530" spans="1:29" ht="12.75" customHeight="1" x14ac:dyDescent="0.2">
      <c r="A530" s="13"/>
      <c r="B530" s="13"/>
      <c r="C530" s="74"/>
      <c r="D530" s="5"/>
      <c r="E530" s="5"/>
      <c r="F530" s="5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20"/>
      <c r="U530" s="16"/>
      <c r="V530" s="16"/>
      <c r="W530" s="16"/>
      <c r="X530" s="16"/>
      <c r="Y530" s="16"/>
      <c r="Z530" s="16"/>
      <c r="AA530" s="16"/>
      <c r="AB530" s="16"/>
      <c r="AC530" s="16"/>
    </row>
    <row r="531" spans="1:29" ht="12.75" customHeight="1" x14ac:dyDescent="0.2">
      <c r="A531" s="13"/>
      <c r="B531" s="13"/>
      <c r="C531" s="74"/>
      <c r="D531" s="5"/>
      <c r="E531" s="5"/>
      <c r="F531" s="5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20"/>
      <c r="U531" s="16"/>
      <c r="V531" s="16"/>
      <c r="W531" s="16"/>
      <c r="X531" s="16"/>
      <c r="Y531" s="16"/>
      <c r="Z531" s="16"/>
      <c r="AA531" s="16"/>
      <c r="AB531" s="16"/>
      <c r="AC531" s="16"/>
    </row>
    <row r="532" spans="1:29" ht="12.75" customHeight="1" x14ac:dyDescent="0.2">
      <c r="A532" s="13"/>
      <c r="B532" s="13"/>
      <c r="C532" s="74"/>
      <c r="D532" s="5"/>
      <c r="E532" s="5"/>
      <c r="F532" s="5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20"/>
      <c r="U532" s="16"/>
      <c r="V532" s="16"/>
      <c r="W532" s="16"/>
      <c r="X532" s="16"/>
      <c r="Y532" s="16"/>
      <c r="Z532" s="16"/>
      <c r="AA532" s="16"/>
      <c r="AB532" s="16"/>
      <c r="AC532" s="16"/>
    </row>
    <row r="533" spans="1:29" ht="12.75" customHeight="1" x14ac:dyDescent="0.2">
      <c r="A533" s="13"/>
      <c r="B533" s="13"/>
      <c r="C533" s="74"/>
      <c r="D533" s="5"/>
      <c r="E533" s="5"/>
      <c r="F533" s="5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20"/>
      <c r="U533" s="16"/>
      <c r="V533" s="16"/>
      <c r="W533" s="16"/>
      <c r="X533" s="16"/>
      <c r="Y533" s="16"/>
      <c r="Z533" s="16"/>
      <c r="AA533" s="16"/>
      <c r="AB533" s="16"/>
      <c r="AC533" s="16"/>
    </row>
    <row r="534" spans="1:29" ht="12.75" customHeight="1" x14ac:dyDescent="0.2">
      <c r="A534" s="13"/>
      <c r="B534" s="13"/>
      <c r="C534" s="74"/>
      <c r="D534" s="5"/>
      <c r="E534" s="5"/>
      <c r="F534" s="5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20"/>
      <c r="U534" s="16"/>
      <c r="V534" s="16"/>
      <c r="W534" s="16"/>
      <c r="X534" s="16"/>
      <c r="Y534" s="16"/>
      <c r="Z534" s="16"/>
      <c r="AA534" s="16"/>
      <c r="AB534" s="16"/>
      <c r="AC534" s="16"/>
    </row>
    <row r="535" spans="1:29" ht="12.75" customHeight="1" x14ac:dyDescent="0.2">
      <c r="A535" s="13"/>
      <c r="B535" s="13"/>
      <c r="C535" s="74"/>
      <c r="D535" s="5"/>
      <c r="E535" s="5"/>
      <c r="F535" s="5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20"/>
      <c r="U535" s="16"/>
      <c r="V535" s="16"/>
      <c r="W535" s="16"/>
      <c r="X535" s="16"/>
      <c r="Y535" s="16"/>
      <c r="Z535" s="16"/>
      <c r="AA535" s="16"/>
      <c r="AB535" s="16"/>
      <c r="AC535" s="16"/>
    </row>
    <row r="536" spans="1:29" ht="12.75" customHeight="1" x14ac:dyDescent="0.2">
      <c r="A536" s="13"/>
      <c r="B536" s="13"/>
      <c r="C536" s="74"/>
      <c r="D536" s="5"/>
      <c r="E536" s="5"/>
      <c r="F536" s="5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20"/>
      <c r="U536" s="16"/>
      <c r="V536" s="16"/>
      <c r="W536" s="16"/>
      <c r="X536" s="16"/>
      <c r="Y536" s="16"/>
      <c r="Z536" s="16"/>
      <c r="AA536" s="16"/>
      <c r="AB536" s="16"/>
      <c r="AC536" s="16"/>
    </row>
    <row r="537" spans="1:29" ht="12.75" customHeight="1" x14ac:dyDescent="0.2">
      <c r="A537" s="13"/>
      <c r="B537" s="13"/>
      <c r="C537" s="74"/>
      <c r="D537" s="5"/>
      <c r="E537" s="5"/>
      <c r="F537" s="5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20"/>
      <c r="U537" s="16"/>
      <c r="V537" s="16"/>
      <c r="W537" s="16"/>
      <c r="X537" s="16"/>
      <c r="Y537" s="16"/>
      <c r="Z537" s="16"/>
      <c r="AA537" s="16"/>
      <c r="AB537" s="16"/>
      <c r="AC537" s="16"/>
    </row>
    <row r="538" spans="1:29" ht="12.75" customHeight="1" x14ac:dyDescent="0.2">
      <c r="A538" s="13"/>
      <c r="B538" s="13"/>
      <c r="C538" s="74"/>
      <c r="D538" s="5"/>
      <c r="E538" s="5"/>
      <c r="F538" s="5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20"/>
      <c r="U538" s="16"/>
      <c r="V538" s="16"/>
      <c r="W538" s="16"/>
      <c r="X538" s="16"/>
      <c r="Y538" s="16"/>
      <c r="Z538" s="16"/>
      <c r="AA538" s="16"/>
      <c r="AB538" s="16"/>
      <c r="AC538" s="16"/>
    </row>
    <row r="539" spans="1:29" ht="12.75" customHeight="1" x14ac:dyDescent="0.2">
      <c r="A539" s="13"/>
      <c r="B539" s="13"/>
      <c r="C539" s="74"/>
      <c r="D539" s="5"/>
      <c r="E539" s="5"/>
      <c r="F539" s="5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20"/>
      <c r="U539" s="16"/>
      <c r="V539" s="16"/>
      <c r="W539" s="16"/>
      <c r="X539" s="16"/>
      <c r="Y539" s="16"/>
      <c r="Z539" s="16"/>
      <c r="AA539" s="16"/>
      <c r="AB539" s="16"/>
      <c r="AC539" s="16"/>
    </row>
    <row r="540" spans="1:29" ht="12.75" customHeight="1" x14ac:dyDescent="0.2">
      <c r="A540" s="13"/>
      <c r="B540" s="13"/>
      <c r="C540" s="74"/>
      <c r="D540" s="5"/>
      <c r="E540" s="5"/>
      <c r="F540" s="5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20"/>
      <c r="U540" s="16"/>
      <c r="V540" s="16"/>
      <c r="W540" s="16"/>
      <c r="X540" s="16"/>
      <c r="Y540" s="16"/>
      <c r="Z540" s="16"/>
      <c r="AA540" s="16"/>
      <c r="AB540" s="16"/>
      <c r="AC540" s="16"/>
    </row>
    <row r="541" spans="1:29" ht="12.75" customHeight="1" x14ac:dyDescent="0.2">
      <c r="A541" s="13"/>
      <c r="B541" s="13"/>
      <c r="C541" s="74"/>
      <c r="D541" s="5"/>
      <c r="E541" s="5"/>
      <c r="F541" s="5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20"/>
      <c r="U541" s="16"/>
      <c r="V541" s="16"/>
      <c r="W541" s="16"/>
      <c r="X541" s="16"/>
      <c r="Y541" s="16"/>
      <c r="Z541" s="16"/>
      <c r="AA541" s="16"/>
      <c r="AB541" s="16"/>
      <c r="AC541" s="16"/>
    </row>
    <row r="542" spans="1:29" ht="12.75" customHeight="1" x14ac:dyDescent="0.2">
      <c r="A542" s="13"/>
      <c r="B542" s="13"/>
      <c r="C542" s="74"/>
      <c r="D542" s="5"/>
      <c r="E542" s="5"/>
      <c r="F542" s="5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20"/>
      <c r="U542" s="16"/>
      <c r="V542" s="16"/>
      <c r="W542" s="16"/>
      <c r="X542" s="16"/>
      <c r="Y542" s="16"/>
      <c r="Z542" s="16"/>
      <c r="AA542" s="16"/>
      <c r="AB542" s="16"/>
      <c r="AC542" s="16"/>
    </row>
    <row r="543" spans="1:29" ht="12.75" customHeight="1" x14ac:dyDescent="0.2">
      <c r="A543" s="13"/>
      <c r="B543" s="13"/>
      <c r="C543" s="74"/>
      <c r="D543" s="5"/>
      <c r="E543" s="5"/>
      <c r="F543" s="5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20"/>
      <c r="U543" s="16"/>
      <c r="V543" s="16"/>
      <c r="W543" s="16"/>
      <c r="X543" s="16"/>
      <c r="Y543" s="16"/>
      <c r="Z543" s="16"/>
      <c r="AA543" s="16"/>
      <c r="AB543" s="16"/>
      <c r="AC543" s="16"/>
    </row>
    <row r="544" spans="1:29" ht="12.75" customHeight="1" x14ac:dyDescent="0.2">
      <c r="A544" s="13"/>
      <c r="B544" s="13"/>
      <c r="C544" s="74"/>
      <c r="D544" s="5"/>
      <c r="E544" s="5"/>
      <c r="F544" s="5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20"/>
      <c r="U544" s="16"/>
      <c r="V544" s="16"/>
      <c r="W544" s="16"/>
      <c r="X544" s="16"/>
      <c r="Y544" s="16"/>
      <c r="Z544" s="16"/>
      <c r="AA544" s="16"/>
      <c r="AB544" s="16"/>
      <c r="AC544" s="16"/>
    </row>
    <row r="545" spans="1:29" ht="12.75" customHeight="1" x14ac:dyDescent="0.2">
      <c r="A545" s="13"/>
      <c r="B545" s="13"/>
      <c r="C545" s="74"/>
      <c r="D545" s="5"/>
      <c r="E545" s="5"/>
      <c r="F545" s="5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20"/>
      <c r="U545" s="16"/>
      <c r="V545" s="16"/>
      <c r="W545" s="16"/>
      <c r="X545" s="16"/>
      <c r="Y545" s="16"/>
      <c r="Z545" s="16"/>
      <c r="AA545" s="16"/>
      <c r="AB545" s="16"/>
      <c r="AC545" s="16"/>
    </row>
    <row r="546" spans="1:29" ht="12.75" customHeight="1" x14ac:dyDescent="0.2">
      <c r="A546" s="13"/>
      <c r="B546" s="13"/>
      <c r="C546" s="74"/>
      <c r="D546" s="5"/>
      <c r="E546" s="5"/>
      <c r="F546" s="5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20"/>
      <c r="U546" s="16"/>
      <c r="V546" s="16"/>
      <c r="W546" s="16"/>
      <c r="X546" s="16"/>
      <c r="Y546" s="16"/>
      <c r="Z546" s="16"/>
      <c r="AA546" s="16"/>
      <c r="AB546" s="16"/>
      <c r="AC546" s="16"/>
    </row>
    <row r="547" spans="1:29" ht="12.75" customHeight="1" x14ac:dyDescent="0.2">
      <c r="A547" s="13"/>
      <c r="B547" s="13"/>
      <c r="C547" s="74"/>
      <c r="D547" s="5"/>
      <c r="E547" s="5"/>
      <c r="F547" s="5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20"/>
      <c r="U547" s="16"/>
      <c r="V547" s="16"/>
      <c r="W547" s="16"/>
      <c r="X547" s="16"/>
      <c r="Y547" s="16"/>
      <c r="Z547" s="16"/>
      <c r="AA547" s="16"/>
      <c r="AB547" s="16"/>
      <c r="AC547" s="16"/>
    </row>
    <row r="548" spans="1:29" ht="12.75" customHeight="1" x14ac:dyDescent="0.2">
      <c r="A548" s="13"/>
      <c r="B548" s="13"/>
      <c r="C548" s="74"/>
      <c r="D548" s="5"/>
      <c r="E548" s="5"/>
      <c r="F548" s="5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20"/>
      <c r="U548" s="16"/>
      <c r="V548" s="16"/>
      <c r="W548" s="16"/>
      <c r="X548" s="16"/>
      <c r="Y548" s="16"/>
      <c r="Z548" s="16"/>
      <c r="AA548" s="16"/>
      <c r="AB548" s="16"/>
      <c r="AC548" s="16"/>
    </row>
    <row r="549" spans="1:29" ht="12.75" customHeight="1" x14ac:dyDescent="0.2">
      <c r="A549" s="13"/>
      <c r="B549" s="13"/>
      <c r="C549" s="74"/>
      <c r="D549" s="5"/>
      <c r="E549" s="5"/>
      <c r="F549" s="5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20"/>
      <c r="U549" s="16"/>
      <c r="V549" s="16"/>
      <c r="W549" s="16"/>
      <c r="X549" s="16"/>
      <c r="Y549" s="16"/>
      <c r="Z549" s="16"/>
      <c r="AA549" s="16"/>
      <c r="AB549" s="16"/>
      <c r="AC549" s="16"/>
    </row>
    <row r="550" spans="1:29" ht="12.75" customHeight="1" x14ac:dyDescent="0.2">
      <c r="A550" s="13"/>
      <c r="B550" s="13"/>
      <c r="C550" s="74"/>
      <c r="D550" s="5"/>
      <c r="E550" s="5"/>
      <c r="F550" s="5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20"/>
      <c r="U550" s="16"/>
      <c r="V550" s="16"/>
      <c r="W550" s="16"/>
      <c r="X550" s="16"/>
      <c r="Y550" s="16"/>
      <c r="Z550" s="16"/>
      <c r="AA550" s="16"/>
      <c r="AB550" s="16"/>
      <c r="AC550" s="16"/>
    </row>
    <row r="551" spans="1:29" ht="12.75" customHeight="1" x14ac:dyDescent="0.2">
      <c r="A551" s="13"/>
      <c r="B551" s="13"/>
      <c r="C551" s="74"/>
      <c r="D551" s="5"/>
      <c r="E551" s="5"/>
      <c r="F551" s="5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20"/>
      <c r="U551" s="16"/>
      <c r="V551" s="16"/>
      <c r="W551" s="16"/>
      <c r="X551" s="16"/>
      <c r="Y551" s="16"/>
      <c r="Z551" s="16"/>
      <c r="AA551" s="16"/>
      <c r="AB551" s="16"/>
      <c r="AC551" s="16"/>
    </row>
    <row r="552" spans="1:29" ht="12.75" customHeight="1" x14ac:dyDescent="0.2">
      <c r="A552" s="13"/>
      <c r="B552" s="13"/>
      <c r="C552" s="74"/>
      <c r="D552" s="5"/>
      <c r="E552" s="5"/>
      <c r="F552" s="5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20"/>
      <c r="U552" s="16"/>
      <c r="V552" s="16"/>
      <c r="W552" s="16"/>
      <c r="X552" s="16"/>
      <c r="Y552" s="16"/>
      <c r="Z552" s="16"/>
      <c r="AA552" s="16"/>
      <c r="AB552" s="16"/>
      <c r="AC552" s="16"/>
    </row>
    <row r="553" spans="1:29" ht="12.75" customHeight="1" x14ac:dyDescent="0.2">
      <c r="A553" s="13"/>
      <c r="B553" s="13"/>
      <c r="C553" s="74"/>
      <c r="D553" s="5"/>
      <c r="E553" s="5"/>
      <c r="F553" s="5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20"/>
      <c r="U553" s="16"/>
      <c r="V553" s="16"/>
      <c r="W553" s="16"/>
      <c r="X553" s="16"/>
      <c r="Y553" s="16"/>
      <c r="Z553" s="16"/>
      <c r="AA553" s="16"/>
      <c r="AB553" s="16"/>
      <c r="AC553" s="16"/>
    </row>
    <row r="554" spans="1:29" ht="12.75" customHeight="1" x14ac:dyDescent="0.2">
      <c r="A554" s="13"/>
      <c r="B554" s="13"/>
      <c r="C554" s="74"/>
      <c r="D554" s="5"/>
      <c r="E554" s="5"/>
      <c r="F554" s="5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20"/>
      <c r="U554" s="16"/>
      <c r="V554" s="16"/>
      <c r="W554" s="16"/>
      <c r="X554" s="16"/>
      <c r="Y554" s="16"/>
      <c r="Z554" s="16"/>
      <c r="AA554" s="16"/>
      <c r="AB554" s="16"/>
      <c r="AC554" s="16"/>
    </row>
    <row r="555" spans="1:29" ht="12.75" customHeight="1" x14ac:dyDescent="0.2">
      <c r="A555" s="13"/>
      <c r="B555" s="13"/>
      <c r="C555" s="74"/>
      <c r="D555" s="5"/>
      <c r="E555" s="5"/>
      <c r="F555" s="5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20"/>
      <c r="U555" s="16"/>
      <c r="V555" s="16"/>
      <c r="W555" s="16"/>
      <c r="X555" s="16"/>
      <c r="Y555" s="16"/>
      <c r="Z555" s="16"/>
      <c r="AA555" s="16"/>
      <c r="AB555" s="16"/>
      <c r="AC555" s="16"/>
    </row>
    <row r="556" spans="1:29" ht="12.75" customHeight="1" x14ac:dyDescent="0.2">
      <c r="A556" s="13"/>
      <c r="B556" s="13"/>
      <c r="C556" s="74"/>
      <c r="D556" s="5"/>
      <c r="E556" s="5"/>
      <c r="F556" s="5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20"/>
      <c r="U556" s="16"/>
      <c r="V556" s="16"/>
      <c r="W556" s="16"/>
      <c r="X556" s="16"/>
      <c r="Y556" s="16"/>
      <c r="Z556" s="16"/>
      <c r="AA556" s="16"/>
      <c r="AB556" s="16"/>
      <c r="AC556" s="16"/>
    </row>
    <row r="557" spans="1:29" ht="12.75" customHeight="1" x14ac:dyDescent="0.2">
      <c r="A557" s="13"/>
      <c r="B557" s="13"/>
      <c r="C557" s="74"/>
      <c r="D557" s="5"/>
      <c r="E557" s="5"/>
      <c r="F557" s="5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20"/>
      <c r="U557" s="16"/>
      <c r="V557" s="16"/>
      <c r="W557" s="16"/>
      <c r="X557" s="16"/>
      <c r="Y557" s="16"/>
      <c r="Z557" s="16"/>
      <c r="AA557" s="16"/>
      <c r="AB557" s="16"/>
      <c r="AC557" s="16"/>
    </row>
    <row r="558" spans="1:29" ht="12.75" customHeight="1" x14ac:dyDescent="0.2">
      <c r="A558" s="13"/>
      <c r="B558" s="13"/>
      <c r="C558" s="74"/>
      <c r="D558" s="5"/>
      <c r="E558" s="5"/>
      <c r="F558" s="5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20"/>
      <c r="U558" s="16"/>
      <c r="V558" s="16"/>
      <c r="W558" s="16"/>
      <c r="X558" s="16"/>
      <c r="Y558" s="16"/>
      <c r="Z558" s="16"/>
      <c r="AA558" s="16"/>
      <c r="AB558" s="16"/>
      <c r="AC558" s="16"/>
    </row>
    <row r="559" spans="1:29" ht="12.75" customHeight="1" x14ac:dyDescent="0.2">
      <c r="A559" s="13"/>
      <c r="B559" s="13"/>
      <c r="C559" s="74"/>
      <c r="D559" s="5"/>
      <c r="E559" s="5"/>
      <c r="F559" s="5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20"/>
      <c r="U559" s="16"/>
      <c r="V559" s="16"/>
      <c r="W559" s="16"/>
      <c r="X559" s="16"/>
      <c r="Y559" s="16"/>
      <c r="Z559" s="16"/>
      <c r="AA559" s="16"/>
      <c r="AB559" s="16"/>
      <c r="AC559" s="16"/>
    </row>
    <row r="560" spans="1:29" ht="12.75" customHeight="1" x14ac:dyDescent="0.2">
      <c r="A560" s="13"/>
      <c r="B560" s="13"/>
      <c r="C560" s="74"/>
      <c r="D560" s="5"/>
      <c r="E560" s="5"/>
      <c r="F560" s="5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20"/>
      <c r="U560" s="16"/>
      <c r="V560" s="16"/>
      <c r="W560" s="16"/>
      <c r="X560" s="16"/>
      <c r="Y560" s="16"/>
      <c r="Z560" s="16"/>
      <c r="AA560" s="16"/>
      <c r="AB560" s="16"/>
      <c r="AC560" s="16"/>
    </row>
    <row r="561" spans="1:29" ht="12.75" customHeight="1" x14ac:dyDescent="0.2">
      <c r="A561" s="13"/>
      <c r="B561" s="13"/>
      <c r="C561" s="74"/>
      <c r="D561" s="5"/>
      <c r="E561" s="5"/>
      <c r="F561" s="5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20"/>
      <c r="U561" s="16"/>
      <c r="V561" s="16"/>
      <c r="W561" s="16"/>
      <c r="X561" s="16"/>
      <c r="Y561" s="16"/>
      <c r="Z561" s="16"/>
      <c r="AA561" s="16"/>
      <c r="AB561" s="16"/>
      <c r="AC561" s="16"/>
    </row>
    <row r="562" spans="1:29" ht="12.75" customHeight="1" x14ac:dyDescent="0.2">
      <c r="A562" s="13"/>
      <c r="B562" s="13"/>
      <c r="C562" s="74"/>
      <c r="D562" s="5"/>
      <c r="E562" s="5"/>
      <c r="F562" s="5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20"/>
      <c r="U562" s="16"/>
      <c r="V562" s="16"/>
      <c r="W562" s="16"/>
      <c r="X562" s="16"/>
      <c r="Y562" s="16"/>
      <c r="Z562" s="16"/>
      <c r="AA562" s="16"/>
      <c r="AB562" s="16"/>
      <c r="AC562" s="16"/>
    </row>
    <row r="563" spans="1:29" ht="12.75" customHeight="1" x14ac:dyDescent="0.2">
      <c r="A563" s="13"/>
      <c r="B563" s="13"/>
      <c r="C563" s="74"/>
      <c r="D563" s="5"/>
      <c r="E563" s="5"/>
      <c r="F563" s="5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20"/>
      <c r="U563" s="16"/>
      <c r="V563" s="16"/>
      <c r="W563" s="16"/>
      <c r="X563" s="16"/>
      <c r="Y563" s="16"/>
      <c r="Z563" s="16"/>
      <c r="AA563" s="16"/>
      <c r="AB563" s="16"/>
      <c r="AC563" s="16"/>
    </row>
    <row r="564" spans="1:29" ht="12.75" customHeight="1" x14ac:dyDescent="0.2">
      <c r="A564" s="13"/>
      <c r="B564" s="13"/>
      <c r="C564" s="74"/>
      <c r="D564" s="5"/>
      <c r="E564" s="5"/>
      <c r="F564" s="5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20"/>
      <c r="U564" s="16"/>
      <c r="V564" s="16"/>
      <c r="W564" s="16"/>
      <c r="X564" s="16"/>
      <c r="Y564" s="16"/>
      <c r="Z564" s="16"/>
      <c r="AA564" s="16"/>
      <c r="AB564" s="16"/>
      <c r="AC564" s="16"/>
    </row>
    <row r="565" spans="1:29" ht="12.75" customHeight="1" x14ac:dyDescent="0.2">
      <c r="A565" s="13"/>
      <c r="B565" s="13"/>
      <c r="C565" s="74"/>
      <c r="D565" s="5"/>
      <c r="E565" s="5"/>
      <c r="F565" s="5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20"/>
      <c r="U565" s="16"/>
      <c r="V565" s="16"/>
      <c r="W565" s="16"/>
      <c r="X565" s="16"/>
      <c r="Y565" s="16"/>
      <c r="Z565" s="16"/>
      <c r="AA565" s="16"/>
      <c r="AB565" s="16"/>
      <c r="AC565" s="16"/>
    </row>
    <row r="566" spans="1:29" ht="12.75" customHeight="1" x14ac:dyDescent="0.2">
      <c r="A566" s="13"/>
      <c r="B566" s="13"/>
      <c r="C566" s="74"/>
      <c r="D566" s="5"/>
      <c r="E566" s="5"/>
      <c r="F566" s="5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20"/>
      <c r="U566" s="16"/>
      <c r="V566" s="16"/>
      <c r="W566" s="16"/>
      <c r="X566" s="16"/>
      <c r="Y566" s="16"/>
      <c r="Z566" s="16"/>
      <c r="AA566" s="16"/>
      <c r="AB566" s="16"/>
      <c r="AC566" s="16"/>
    </row>
    <row r="567" spans="1:29" ht="12.75" customHeight="1" x14ac:dyDescent="0.2">
      <c r="A567" s="13"/>
      <c r="B567" s="13"/>
      <c r="C567" s="74"/>
      <c r="D567" s="5"/>
      <c r="E567" s="5"/>
      <c r="F567" s="5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20"/>
      <c r="U567" s="16"/>
      <c r="V567" s="16"/>
      <c r="W567" s="16"/>
      <c r="X567" s="16"/>
      <c r="Y567" s="16"/>
      <c r="Z567" s="16"/>
      <c r="AA567" s="16"/>
      <c r="AB567" s="16"/>
      <c r="AC567" s="16"/>
    </row>
    <row r="568" spans="1:29" ht="12.75" customHeight="1" x14ac:dyDescent="0.2">
      <c r="A568" s="13"/>
      <c r="B568" s="13"/>
      <c r="C568" s="74"/>
      <c r="D568" s="5"/>
      <c r="E568" s="5"/>
      <c r="F568" s="5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20"/>
      <c r="U568" s="16"/>
      <c r="V568" s="16"/>
      <c r="W568" s="16"/>
      <c r="X568" s="16"/>
      <c r="Y568" s="16"/>
      <c r="Z568" s="16"/>
      <c r="AA568" s="16"/>
      <c r="AB568" s="16"/>
      <c r="AC568" s="16"/>
    </row>
    <row r="569" spans="1:29" ht="12.75" customHeight="1" x14ac:dyDescent="0.2">
      <c r="A569" s="13"/>
      <c r="B569" s="13"/>
      <c r="C569" s="74"/>
      <c r="D569" s="5"/>
      <c r="E569" s="5"/>
      <c r="F569" s="5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20"/>
      <c r="U569" s="16"/>
      <c r="V569" s="16"/>
      <c r="W569" s="16"/>
      <c r="X569" s="16"/>
      <c r="Y569" s="16"/>
      <c r="Z569" s="16"/>
      <c r="AA569" s="16"/>
      <c r="AB569" s="16"/>
      <c r="AC569" s="16"/>
    </row>
    <row r="570" spans="1:29" ht="12.75" customHeight="1" x14ac:dyDescent="0.2">
      <c r="A570" s="13"/>
      <c r="B570" s="13"/>
      <c r="C570" s="74"/>
      <c r="D570" s="5"/>
      <c r="E570" s="5"/>
      <c r="F570" s="5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20"/>
      <c r="U570" s="16"/>
      <c r="V570" s="16"/>
      <c r="W570" s="16"/>
      <c r="X570" s="16"/>
      <c r="Y570" s="16"/>
      <c r="Z570" s="16"/>
      <c r="AA570" s="16"/>
      <c r="AB570" s="16"/>
      <c r="AC570" s="16"/>
    </row>
    <row r="571" spans="1:29" ht="12.75" customHeight="1" x14ac:dyDescent="0.2">
      <c r="A571" s="13"/>
      <c r="B571" s="13"/>
      <c r="C571" s="74"/>
      <c r="D571" s="5"/>
      <c r="E571" s="5"/>
      <c r="F571" s="5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20"/>
      <c r="U571" s="16"/>
      <c r="V571" s="16"/>
      <c r="W571" s="16"/>
      <c r="X571" s="16"/>
      <c r="Y571" s="16"/>
      <c r="Z571" s="16"/>
      <c r="AA571" s="16"/>
      <c r="AB571" s="16"/>
      <c r="AC571" s="16"/>
    </row>
    <row r="572" spans="1:29" ht="12.75" customHeight="1" x14ac:dyDescent="0.2">
      <c r="A572" s="13"/>
      <c r="B572" s="13"/>
      <c r="C572" s="74"/>
      <c r="D572" s="5"/>
      <c r="E572" s="5"/>
      <c r="F572" s="5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20"/>
      <c r="U572" s="16"/>
      <c r="V572" s="16"/>
      <c r="W572" s="16"/>
      <c r="X572" s="16"/>
      <c r="Y572" s="16"/>
      <c r="Z572" s="16"/>
      <c r="AA572" s="16"/>
      <c r="AB572" s="16"/>
      <c r="AC572" s="16"/>
    </row>
    <row r="573" spans="1:29" ht="12.75" customHeight="1" x14ac:dyDescent="0.2">
      <c r="A573" s="13"/>
      <c r="B573" s="13"/>
      <c r="C573" s="74"/>
      <c r="D573" s="5"/>
      <c r="E573" s="5"/>
      <c r="F573" s="5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20"/>
      <c r="U573" s="16"/>
      <c r="V573" s="16"/>
      <c r="W573" s="16"/>
      <c r="X573" s="16"/>
      <c r="Y573" s="16"/>
      <c r="Z573" s="16"/>
      <c r="AA573" s="16"/>
      <c r="AB573" s="16"/>
      <c r="AC573" s="16"/>
    </row>
    <row r="574" spans="1:29" ht="12.75" customHeight="1" x14ac:dyDescent="0.2">
      <c r="A574" s="13"/>
      <c r="B574" s="13"/>
      <c r="C574" s="74"/>
      <c r="D574" s="5"/>
      <c r="E574" s="5"/>
      <c r="F574" s="5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20"/>
      <c r="U574" s="16"/>
      <c r="V574" s="16"/>
      <c r="W574" s="16"/>
      <c r="X574" s="16"/>
      <c r="Y574" s="16"/>
      <c r="Z574" s="16"/>
      <c r="AA574" s="16"/>
      <c r="AB574" s="16"/>
      <c r="AC574" s="16"/>
    </row>
    <row r="575" spans="1:29" ht="12.75" customHeight="1" x14ac:dyDescent="0.2">
      <c r="A575" s="13"/>
      <c r="B575" s="13"/>
      <c r="C575" s="74"/>
      <c r="D575" s="5"/>
      <c r="E575" s="5"/>
      <c r="F575" s="5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20"/>
      <c r="U575" s="16"/>
      <c r="V575" s="16"/>
      <c r="W575" s="16"/>
      <c r="X575" s="16"/>
      <c r="Y575" s="16"/>
      <c r="Z575" s="16"/>
      <c r="AA575" s="16"/>
      <c r="AB575" s="16"/>
      <c r="AC575" s="16"/>
    </row>
    <row r="576" spans="1:29" ht="12.75" customHeight="1" x14ac:dyDescent="0.2">
      <c r="A576" s="13"/>
      <c r="B576" s="13"/>
      <c r="C576" s="74"/>
      <c r="D576" s="5"/>
      <c r="E576" s="5"/>
      <c r="F576" s="5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20"/>
      <c r="U576" s="16"/>
      <c r="V576" s="16"/>
      <c r="W576" s="16"/>
      <c r="X576" s="16"/>
      <c r="Y576" s="16"/>
      <c r="Z576" s="16"/>
      <c r="AA576" s="16"/>
      <c r="AB576" s="16"/>
      <c r="AC576" s="16"/>
    </row>
    <row r="577" spans="1:29" ht="12.75" customHeight="1" x14ac:dyDescent="0.2">
      <c r="A577" s="13"/>
      <c r="B577" s="13"/>
      <c r="C577" s="74"/>
      <c r="D577" s="5"/>
      <c r="E577" s="5"/>
      <c r="F577" s="5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20"/>
      <c r="U577" s="16"/>
      <c r="V577" s="16"/>
      <c r="W577" s="16"/>
      <c r="X577" s="16"/>
      <c r="Y577" s="16"/>
      <c r="Z577" s="16"/>
      <c r="AA577" s="16"/>
      <c r="AB577" s="16"/>
      <c r="AC577" s="16"/>
    </row>
    <row r="578" spans="1:29" ht="12.75" customHeight="1" x14ac:dyDescent="0.2">
      <c r="A578" s="13"/>
      <c r="B578" s="13"/>
      <c r="C578" s="74"/>
      <c r="D578" s="5"/>
      <c r="E578" s="5"/>
      <c r="F578" s="5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20"/>
      <c r="U578" s="16"/>
      <c r="V578" s="16"/>
      <c r="W578" s="16"/>
      <c r="X578" s="16"/>
      <c r="Y578" s="16"/>
      <c r="Z578" s="16"/>
      <c r="AA578" s="16"/>
      <c r="AB578" s="16"/>
      <c r="AC578" s="16"/>
    </row>
    <row r="579" spans="1:29" ht="12.75" customHeight="1" x14ac:dyDescent="0.2">
      <c r="A579" s="13"/>
      <c r="B579" s="13"/>
      <c r="C579" s="74"/>
      <c r="D579" s="5"/>
      <c r="E579" s="5"/>
      <c r="F579" s="5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20"/>
      <c r="U579" s="16"/>
      <c r="V579" s="16"/>
      <c r="W579" s="16"/>
      <c r="X579" s="16"/>
      <c r="Y579" s="16"/>
      <c r="Z579" s="16"/>
      <c r="AA579" s="16"/>
      <c r="AB579" s="16"/>
      <c r="AC579" s="16"/>
    </row>
    <row r="580" spans="1:29" ht="12.75" customHeight="1" x14ac:dyDescent="0.2">
      <c r="A580" s="13"/>
      <c r="B580" s="13"/>
      <c r="C580" s="74"/>
      <c r="D580" s="5"/>
      <c r="E580" s="5"/>
      <c r="F580" s="5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20"/>
      <c r="U580" s="16"/>
      <c r="V580" s="16"/>
      <c r="W580" s="16"/>
      <c r="X580" s="16"/>
      <c r="Y580" s="16"/>
      <c r="Z580" s="16"/>
      <c r="AA580" s="16"/>
      <c r="AB580" s="16"/>
      <c r="AC580" s="16"/>
    </row>
    <row r="581" spans="1:29" ht="12.75" customHeight="1" x14ac:dyDescent="0.2">
      <c r="A581" s="13"/>
      <c r="B581" s="13"/>
      <c r="C581" s="74"/>
      <c r="D581" s="5"/>
      <c r="E581" s="5"/>
      <c r="F581" s="5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20"/>
      <c r="U581" s="16"/>
      <c r="V581" s="16"/>
      <c r="W581" s="16"/>
      <c r="X581" s="16"/>
      <c r="Y581" s="16"/>
      <c r="Z581" s="16"/>
      <c r="AA581" s="16"/>
      <c r="AB581" s="16"/>
      <c r="AC581" s="16"/>
    </row>
    <row r="582" spans="1:29" ht="12.75" customHeight="1" x14ac:dyDescent="0.2">
      <c r="A582" s="13"/>
      <c r="B582" s="13"/>
      <c r="C582" s="74"/>
      <c r="D582" s="5"/>
      <c r="E582" s="5"/>
      <c r="F582" s="5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20"/>
      <c r="U582" s="16"/>
      <c r="V582" s="16"/>
      <c r="W582" s="16"/>
      <c r="X582" s="16"/>
      <c r="Y582" s="16"/>
      <c r="Z582" s="16"/>
      <c r="AA582" s="16"/>
      <c r="AB582" s="16"/>
      <c r="AC582" s="16"/>
    </row>
    <row r="583" spans="1:29" ht="12.75" customHeight="1" x14ac:dyDescent="0.2">
      <c r="A583" s="13"/>
      <c r="B583" s="13"/>
      <c r="C583" s="74"/>
      <c r="D583" s="5"/>
      <c r="E583" s="5"/>
      <c r="F583" s="5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20"/>
      <c r="U583" s="16"/>
      <c r="V583" s="16"/>
      <c r="W583" s="16"/>
      <c r="X583" s="16"/>
      <c r="Y583" s="16"/>
      <c r="Z583" s="16"/>
      <c r="AA583" s="16"/>
      <c r="AB583" s="16"/>
      <c r="AC583" s="16"/>
    </row>
    <row r="584" spans="1:29" ht="12.75" customHeight="1" x14ac:dyDescent="0.2">
      <c r="A584" s="13"/>
      <c r="B584" s="13"/>
      <c r="C584" s="74"/>
      <c r="D584" s="5"/>
      <c r="E584" s="5"/>
      <c r="F584" s="5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20"/>
      <c r="U584" s="16"/>
      <c r="V584" s="16"/>
      <c r="W584" s="16"/>
      <c r="X584" s="16"/>
      <c r="Y584" s="16"/>
      <c r="Z584" s="16"/>
      <c r="AA584" s="16"/>
      <c r="AB584" s="16"/>
      <c r="AC584" s="16"/>
    </row>
    <row r="585" spans="1:29" ht="12.75" customHeight="1" x14ac:dyDescent="0.2">
      <c r="A585" s="13"/>
      <c r="B585" s="13"/>
      <c r="C585" s="74"/>
      <c r="D585" s="5"/>
      <c r="E585" s="5"/>
      <c r="F585" s="5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20"/>
      <c r="U585" s="16"/>
      <c r="V585" s="16"/>
      <c r="W585" s="16"/>
      <c r="X585" s="16"/>
      <c r="Y585" s="16"/>
      <c r="Z585" s="16"/>
      <c r="AA585" s="16"/>
      <c r="AB585" s="16"/>
      <c r="AC585" s="16"/>
    </row>
    <row r="586" spans="1:29" ht="12.75" customHeight="1" x14ac:dyDescent="0.2">
      <c r="A586" s="13"/>
      <c r="B586" s="13"/>
      <c r="C586" s="74"/>
      <c r="D586" s="5"/>
      <c r="E586" s="5"/>
      <c r="F586" s="5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20"/>
      <c r="U586" s="16"/>
      <c r="V586" s="16"/>
      <c r="W586" s="16"/>
      <c r="X586" s="16"/>
      <c r="Y586" s="16"/>
      <c r="Z586" s="16"/>
      <c r="AA586" s="16"/>
      <c r="AB586" s="16"/>
      <c r="AC586" s="16"/>
    </row>
    <row r="587" spans="1:29" ht="12.75" customHeight="1" x14ac:dyDescent="0.2">
      <c r="A587" s="13"/>
      <c r="B587" s="13"/>
      <c r="C587" s="74"/>
      <c r="D587" s="5"/>
      <c r="E587" s="5"/>
      <c r="F587" s="5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20"/>
      <c r="U587" s="16"/>
      <c r="V587" s="16"/>
      <c r="W587" s="16"/>
      <c r="X587" s="16"/>
      <c r="Y587" s="16"/>
      <c r="Z587" s="16"/>
      <c r="AA587" s="16"/>
      <c r="AB587" s="16"/>
      <c r="AC587" s="16"/>
    </row>
    <row r="588" spans="1:29" ht="12.75" customHeight="1" x14ac:dyDescent="0.2">
      <c r="A588" s="13"/>
      <c r="B588" s="13"/>
      <c r="C588" s="74"/>
      <c r="D588" s="5"/>
      <c r="E588" s="5"/>
      <c r="F588" s="5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20"/>
      <c r="U588" s="16"/>
      <c r="V588" s="16"/>
      <c r="W588" s="16"/>
      <c r="X588" s="16"/>
      <c r="Y588" s="16"/>
      <c r="Z588" s="16"/>
      <c r="AA588" s="16"/>
      <c r="AB588" s="16"/>
      <c r="AC588" s="16"/>
    </row>
    <row r="589" spans="1:29" ht="12.75" customHeight="1" x14ac:dyDescent="0.2">
      <c r="A589" s="13"/>
      <c r="B589" s="13"/>
      <c r="C589" s="74"/>
      <c r="D589" s="5"/>
      <c r="E589" s="5"/>
      <c r="F589" s="5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20"/>
      <c r="U589" s="16"/>
      <c r="V589" s="16"/>
      <c r="W589" s="16"/>
      <c r="X589" s="16"/>
      <c r="Y589" s="16"/>
      <c r="Z589" s="16"/>
      <c r="AA589" s="16"/>
      <c r="AB589" s="16"/>
      <c r="AC589" s="16"/>
    </row>
    <row r="590" spans="1:29" ht="12.75" customHeight="1" x14ac:dyDescent="0.2">
      <c r="A590" s="13"/>
      <c r="B590" s="13"/>
      <c r="C590" s="74"/>
      <c r="D590" s="5"/>
      <c r="E590" s="5"/>
      <c r="F590" s="5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20"/>
      <c r="U590" s="16"/>
      <c r="V590" s="16"/>
      <c r="W590" s="16"/>
      <c r="X590" s="16"/>
      <c r="Y590" s="16"/>
      <c r="Z590" s="16"/>
      <c r="AA590" s="16"/>
      <c r="AB590" s="16"/>
      <c r="AC590" s="16"/>
    </row>
    <row r="591" spans="1:29" ht="12.75" customHeight="1" x14ac:dyDescent="0.2">
      <c r="A591" s="13"/>
      <c r="B591" s="13"/>
      <c r="C591" s="74"/>
      <c r="D591" s="5"/>
      <c r="E591" s="5"/>
      <c r="F591" s="5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20"/>
      <c r="U591" s="16"/>
      <c r="V591" s="16"/>
      <c r="W591" s="16"/>
      <c r="X591" s="16"/>
      <c r="Y591" s="16"/>
      <c r="Z591" s="16"/>
      <c r="AA591" s="16"/>
      <c r="AB591" s="16"/>
      <c r="AC591" s="16"/>
    </row>
    <row r="592" spans="1:29" ht="12.75" customHeight="1" x14ac:dyDescent="0.2">
      <c r="A592" s="13"/>
      <c r="B592" s="13"/>
      <c r="C592" s="74"/>
      <c r="D592" s="5"/>
      <c r="E592" s="5"/>
      <c r="F592" s="5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20"/>
      <c r="U592" s="16"/>
      <c r="V592" s="16"/>
      <c r="W592" s="16"/>
      <c r="X592" s="16"/>
      <c r="Y592" s="16"/>
      <c r="Z592" s="16"/>
      <c r="AA592" s="16"/>
      <c r="AB592" s="16"/>
      <c r="AC592" s="16"/>
    </row>
    <row r="593" spans="1:29" ht="12.75" customHeight="1" x14ac:dyDescent="0.2">
      <c r="A593" s="13"/>
      <c r="B593" s="13"/>
      <c r="C593" s="74"/>
      <c r="D593" s="5"/>
      <c r="E593" s="5"/>
      <c r="F593" s="5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20"/>
      <c r="U593" s="16"/>
      <c r="V593" s="16"/>
      <c r="W593" s="16"/>
      <c r="X593" s="16"/>
      <c r="Y593" s="16"/>
      <c r="Z593" s="16"/>
      <c r="AA593" s="16"/>
      <c r="AB593" s="16"/>
      <c r="AC593" s="16"/>
    </row>
    <row r="594" spans="1:29" ht="12.75" customHeight="1" x14ac:dyDescent="0.2">
      <c r="A594" s="13"/>
      <c r="B594" s="13"/>
      <c r="C594" s="74"/>
      <c r="D594" s="5"/>
      <c r="E594" s="5"/>
      <c r="F594" s="5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20"/>
      <c r="U594" s="16"/>
      <c r="V594" s="16"/>
      <c r="W594" s="16"/>
      <c r="X594" s="16"/>
      <c r="Y594" s="16"/>
      <c r="Z594" s="16"/>
      <c r="AA594" s="16"/>
      <c r="AB594" s="16"/>
      <c r="AC594" s="16"/>
    </row>
    <row r="595" spans="1:29" ht="12.75" customHeight="1" x14ac:dyDescent="0.2">
      <c r="A595" s="13"/>
      <c r="B595" s="13"/>
      <c r="C595" s="74"/>
      <c r="D595" s="5"/>
      <c r="E595" s="5"/>
      <c r="F595" s="5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20"/>
      <c r="U595" s="16"/>
      <c r="V595" s="16"/>
      <c r="W595" s="16"/>
      <c r="X595" s="16"/>
      <c r="Y595" s="16"/>
      <c r="Z595" s="16"/>
      <c r="AA595" s="16"/>
      <c r="AB595" s="16"/>
      <c r="AC595" s="16"/>
    </row>
    <row r="596" spans="1:29" ht="12.75" customHeight="1" x14ac:dyDescent="0.2">
      <c r="A596" s="13"/>
      <c r="B596" s="13"/>
      <c r="C596" s="74"/>
      <c r="D596" s="5"/>
      <c r="E596" s="5"/>
      <c r="F596" s="5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20"/>
      <c r="U596" s="16"/>
      <c r="V596" s="16"/>
      <c r="W596" s="16"/>
      <c r="X596" s="16"/>
      <c r="Y596" s="16"/>
      <c r="Z596" s="16"/>
      <c r="AA596" s="16"/>
      <c r="AB596" s="16"/>
      <c r="AC596" s="16"/>
    </row>
    <row r="597" spans="1:29" ht="12.75" customHeight="1" x14ac:dyDescent="0.2">
      <c r="A597" s="13"/>
      <c r="B597" s="13"/>
      <c r="C597" s="74"/>
      <c r="D597" s="5"/>
      <c r="E597" s="5"/>
      <c r="F597" s="5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20"/>
      <c r="U597" s="16"/>
      <c r="V597" s="16"/>
      <c r="W597" s="16"/>
      <c r="X597" s="16"/>
      <c r="Y597" s="16"/>
      <c r="Z597" s="16"/>
      <c r="AA597" s="16"/>
      <c r="AB597" s="16"/>
      <c r="AC597" s="16"/>
    </row>
    <row r="598" spans="1:29" ht="12.75" customHeight="1" x14ac:dyDescent="0.2">
      <c r="A598" s="13"/>
      <c r="B598" s="13"/>
      <c r="C598" s="74"/>
      <c r="D598" s="5"/>
      <c r="E598" s="5"/>
      <c r="F598" s="5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20"/>
      <c r="U598" s="16"/>
      <c r="V598" s="16"/>
      <c r="W598" s="16"/>
      <c r="X598" s="16"/>
      <c r="Y598" s="16"/>
      <c r="Z598" s="16"/>
      <c r="AA598" s="16"/>
      <c r="AB598" s="16"/>
      <c r="AC598" s="16"/>
    </row>
    <row r="599" spans="1:29" ht="12.75" customHeight="1" x14ac:dyDescent="0.2">
      <c r="A599" s="13"/>
      <c r="B599" s="13"/>
      <c r="C599" s="74"/>
      <c r="D599" s="5"/>
      <c r="E599" s="5"/>
      <c r="F599" s="5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20"/>
      <c r="U599" s="16"/>
      <c r="V599" s="16"/>
      <c r="W599" s="16"/>
      <c r="X599" s="16"/>
      <c r="Y599" s="16"/>
      <c r="Z599" s="16"/>
      <c r="AA599" s="16"/>
      <c r="AB599" s="16"/>
      <c r="AC599" s="16"/>
    </row>
    <row r="600" spans="1:29" ht="12.75" customHeight="1" x14ac:dyDescent="0.2">
      <c r="A600" s="13"/>
      <c r="B600" s="13"/>
      <c r="C600" s="74"/>
      <c r="D600" s="5"/>
      <c r="E600" s="5"/>
      <c r="F600" s="5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20"/>
      <c r="U600" s="16"/>
      <c r="V600" s="16"/>
      <c r="W600" s="16"/>
      <c r="X600" s="16"/>
      <c r="Y600" s="16"/>
      <c r="Z600" s="16"/>
      <c r="AA600" s="16"/>
      <c r="AB600" s="16"/>
      <c r="AC600" s="16"/>
    </row>
    <row r="601" spans="1:29" ht="12.75" customHeight="1" x14ac:dyDescent="0.2">
      <c r="A601" s="13"/>
      <c r="B601" s="13"/>
      <c r="C601" s="74"/>
      <c r="D601" s="5"/>
      <c r="E601" s="5"/>
      <c r="F601" s="5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20"/>
      <c r="U601" s="16"/>
      <c r="V601" s="16"/>
      <c r="W601" s="16"/>
      <c r="X601" s="16"/>
      <c r="Y601" s="16"/>
      <c r="Z601" s="16"/>
      <c r="AA601" s="16"/>
      <c r="AB601" s="16"/>
      <c r="AC601" s="16"/>
    </row>
    <row r="602" spans="1:29" ht="12.75" customHeight="1" x14ac:dyDescent="0.2">
      <c r="A602" s="13"/>
      <c r="B602" s="13"/>
      <c r="C602" s="74"/>
      <c r="D602" s="5"/>
      <c r="E602" s="5"/>
      <c r="F602" s="5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20"/>
      <c r="U602" s="16"/>
      <c r="V602" s="16"/>
      <c r="W602" s="16"/>
      <c r="X602" s="16"/>
      <c r="Y602" s="16"/>
      <c r="Z602" s="16"/>
      <c r="AA602" s="16"/>
      <c r="AB602" s="16"/>
      <c r="AC602" s="16"/>
    </row>
    <row r="603" spans="1:29" ht="12.75" customHeight="1" x14ac:dyDescent="0.2">
      <c r="A603" s="13"/>
      <c r="B603" s="13"/>
      <c r="C603" s="74"/>
      <c r="D603" s="5"/>
      <c r="E603" s="5"/>
      <c r="F603" s="5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20"/>
      <c r="U603" s="16"/>
      <c r="V603" s="16"/>
      <c r="W603" s="16"/>
      <c r="X603" s="16"/>
      <c r="Y603" s="16"/>
      <c r="Z603" s="16"/>
      <c r="AA603" s="16"/>
      <c r="AB603" s="16"/>
      <c r="AC603" s="16"/>
    </row>
    <row r="604" spans="1:29" ht="12.75" customHeight="1" x14ac:dyDescent="0.2">
      <c r="A604" s="13"/>
      <c r="B604" s="13"/>
      <c r="C604" s="74"/>
      <c r="D604" s="5"/>
      <c r="E604" s="5"/>
      <c r="F604" s="5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20"/>
      <c r="U604" s="16"/>
      <c r="V604" s="16"/>
      <c r="W604" s="16"/>
      <c r="X604" s="16"/>
      <c r="Y604" s="16"/>
      <c r="Z604" s="16"/>
      <c r="AA604" s="16"/>
      <c r="AB604" s="16"/>
      <c r="AC604" s="16"/>
    </row>
    <row r="605" spans="1:29" ht="12.75" customHeight="1" x14ac:dyDescent="0.2">
      <c r="A605" s="13"/>
      <c r="B605" s="13"/>
      <c r="C605" s="74"/>
      <c r="D605" s="5"/>
      <c r="E605" s="5"/>
      <c r="F605" s="5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20"/>
      <c r="U605" s="16"/>
      <c r="V605" s="16"/>
      <c r="W605" s="16"/>
      <c r="X605" s="16"/>
      <c r="Y605" s="16"/>
      <c r="Z605" s="16"/>
      <c r="AA605" s="16"/>
      <c r="AB605" s="16"/>
      <c r="AC605" s="16"/>
    </row>
    <row r="606" spans="1:29" ht="12.75" customHeight="1" x14ac:dyDescent="0.2">
      <c r="A606" s="13"/>
      <c r="B606" s="13"/>
      <c r="C606" s="74"/>
      <c r="D606" s="5"/>
      <c r="E606" s="5"/>
      <c r="F606" s="5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20"/>
      <c r="U606" s="16"/>
      <c r="V606" s="16"/>
      <c r="W606" s="16"/>
      <c r="X606" s="16"/>
      <c r="Y606" s="16"/>
      <c r="Z606" s="16"/>
      <c r="AA606" s="16"/>
      <c r="AB606" s="16"/>
      <c r="AC606" s="16"/>
    </row>
    <row r="607" spans="1:29" ht="12.75" customHeight="1" x14ac:dyDescent="0.2">
      <c r="A607" s="13"/>
      <c r="B607" s="13"/>
      <c r="C607" s="74"/>
      <c r="D607" s="5"/>
      <c r="E607" s="5"/>
      <c r="F607" s="5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20"/>
      <c r="U607" s="16"/>
      <c r="V607" s="16"/>
      <c r="W607" s="16"/>
      <c r="X607" s="16"/>
      <c r="Y607" s="16"/>
      <c r="Z607" s="16"/>
      <c r="AA607" s="16"/>
      <c r="AB607" s="16"/>
      <c r="AC607" s="16"/>
    </row>
    <row r="608" spans="1:29" ht="12.75" customHeight="1" x14ac:dyDescent="0.2">
      <c r="A608" s="13"/>
      <c r="B608" s="13"/>
      <c r="C608" s="74"/>
      <c r="D608" s="5"/>
      <c r="E608" s="5"/>
      <c r="F608" s="5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20"/>
      <c r="U608" s="16"/>
      <c r="V608" s="16"/>
      <c r="W608" s="16"/>
      <c r="X608" s="16"/>
      <c r="Y608" s="16"/>
      <c r="Z608" s="16"/>
      <c r="AA608" s="16"/>
      <c r="AB608" s="16"/>
      <c r="AC608" s="16"/>
    </row>
    <row r="609" spans="1:29" ht="12.75" customHeight="1" x14ac:dyDescent="0.2">
      <c r="A609" s="13"/>
      <c r="B609" s="13"/>
      <c r="C609" s="74"/>
      <c r="D609" s="5"/>
      <c r="E609" s="5"/>
      <c r="F609" s="5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20"/>
      <c r="U609" s="16"/>
      <c r="V609" s="16"/>
      <c r="W609" s="16"/>
      <c r="X609" s="16"/>
      <c r="Y609" s="16"/>
      <c r="Z609" s="16"/>
      <c r="AA609" s="16"/>
      <c r="AB609" s="16"/>
      <c r="AC609" s="16"/>
    </row>
    <row r="610" spans="1:29" ht="12.75" customHeight="1" x14ac:dyDescent="0.2">
      <c r="A610" s="13"/>
      <c r="B610" s="13"/>
      <c r="C610" s="74"/>
      <c r="D610" s="5"/>
      <c r="E610" s="5"/>
      <c r="F610" s="5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20"/>
      <c r="U610" s="16"/>
      <c r="V610" s="16"/>
      <c r="W610" s="16"/>
      <c r="X610" s="16"/>
      <c r="Y610" s="16"/>
      <c r="Z610" s="16"/>
      <c r="AA610" s="16"/>
      <c r="AB610" s="16"/>
      <c r="AC610" s="16"/>
    </row>
    <row r="611" spans="1:29" ht="12.75" customHeight="1" x14ac:dyDescent="0.2">
      <c r="A611" s="13"/>
      <c r="B611" s="13"/>
      <c r="C611" s="74"/>
      <c r="D611" s="5"/>
      <c r="E611" s="5"/>
      <c r="F611" s="5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20"/>
      <c r="U611" s="16"/>
      <c r="V611" s="16"/>
      <c r="W611" s="16"/>
      <c r="X611" s="16"/>
      <c r="Y611" s="16"/>
      <c r="Z611" s="16"/>
      <c r="AA611" s="16"/>
      <c r="AB611" s="16"/>
      <c r="AC611" s="16"/>
    </row>
    <row r="612" spans="1:29" ht="12.75" customHeight="1" x14ac:dyDescent="0.2">
      <c r="A612" s="13"/>
      <c r="B612" s="13"/>
      <c r="C612" s="74"/>
      <c r="D612" s="5"/>
      <c r="E612" s="5"/>
      <c r="F612" s="5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20"/>
      <c r="U612" s="16"/>
      <c r="V612" s="16"/>
      <c r="W612" s="16"/>
      <c r="X612" s="16"/>
      <c r="Y612" s="16"/>
      <c r="Z612" s="16"/>
      <c r="AA612" s="16"/>
      <c r="AB612" s="16"/>
      <c r="AC612" s="16"/>
    </row>
    <row r="613" spans="1:29" ht="12.75" customHeight="1" x14ac:dyDescent="0.2">
      <c r="A613" s="13"/>
      <c r="B613" s="13"/>
      <c r="C613" s="74"/>
      <c r="D613" s="5"/>
      <c r="E613" s="5"/>
      <c r="F613" s="5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20"/>
      <c r="U613" s="16"/>
      <c r="V613" s="16"/>
      <c r="W613" s="16"/>
      <c r="X613" s="16"/>
      <c r="Y613" s="16"/>
      <c r="Z613" s="16"/>
      <c r="AA613" s="16"/>
      <c r="AB613" s="16"/>
      <c r="AC613" s="16"/>
    </row>
    <row r="614" spans="1:29" ht="12.75" customHeight="1" x14ac:dyDescent="0.2">
      <c r="A614" s="13"/>
      <c r="B614" s="13"/>
      <c r="C614" s="74"/>
      <c r="D614" s="5"/>
      <c r="E614" s="5"/>
      <c r="F614" s="5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20"/>
      <c r="U614" s="16"/>
      <c r="V614" s="16"/>
      <c r="W614" s="16"/>
      <c r="X614" s="16"/>
      <c r="Y614" s="16"/>
      <c r="Z614" s="16"/>
      <c r="AA614" s="16"/>
      <c r="AB614" s="16"/>
      <c r="AC614" s="16"/>
    </row>
    <row r="615" spans="1:29" ht="12.75" customHeight="1" x14ac:dyDescent="0.2">
      <c r="A615" s="13"/>
      <c r="B615" s="13"/>
      <c r="C615" s="74"/>
      <c r="D615" s="5"/>
      <c r="E615" s="5"/>
      <c r="F615" s="5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20"/>
      <c r="U615" s="16"/>
      <c r="V615" s="16"/>
      <c r="W615" s="16"/>
      <c r="X615" s="16"/>
      <c r="Y615" s="16"/>
      <c r="Z615" s="16"/>
      <c r="AA615" s="16"/>
      <c r="AB615" s="16"/>
      <c r="AC615" s="16"/>
    </row>
    <row r="616" spans="1:29" ht="12.75" customHeight="1" x14ac:dyDescent="0.2">
      <c r="A616" s="13"/>
      <c r="B616" s="13"/>
      <c r="C616" s="74"/>
      <c r="D616" s="5"/>
      <c r="E616" s="5"/>
      <c r="F616" s="5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20"/>
      <c r="U616" s="16"/>
      <c r="V616" s="16"/>
      <c r="W616" s="16"/>
      <c r="X616" s="16"/>
      <c r="Y616" s="16"/>
      <c r="Z616" s="16"/>
      <c r="AA616" s="16"/>
      <c r="AB616" s="16"/>
      <c r="AC616" s="16"/>
    </row>
    <row r="617" spans="1:29" ht="12.75" customHeight="1" x14ac:dyDescent="0.2">
      <c r="A617" s="13"/>
      <c r="B617" s="13"/>
      <c r="C617" s="74"/>
      <c r="D617" s="5"/>
      <c r="E617" s="5"/>
      <c r="F617" s="5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20"/>
      <c r="U617" s="16"/>
      <c r="V617" s="16"/>
      <c r="W617" s="16"/>
      <c r="X617" s="16"/>
      <c r="Y617" s="16"/>
      <c r="Z617" s="16"/>
      <c r="AA617" s="16"/>
      <c r="AB617" s="16"/>
      <c r="AC617" s="16"/>
    </row>
    <row r="618" spans="1:29" ht="12.75" customHeight="1" x14ac:dyDescent="0.2">
      <c r="A618" s="13"/>
      <c r="B618" s="13"/>
      <c r="C618" s="74"/>
      <c r="D618" s="5"/>
      <c r="E618" s="5"/>
      <c r="F618" s="5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20"/>
      <c r="U618" s="16"/>
      <c r="V618" s="16"/>
      <c r="W618" s="16"/>
      <c r="X618" s="16"/>
      <c r="Y618" s="16"/>
      <c r="Z618" s="16"/>
      <c r="AA618" s="16"/>
      <c r="AB618" s="16"/>
      <c r="AC618" s="16"/>
    </row>
    <row r="619" spans="1:29" ht="12.75" customHeight="1" x14ac:dyDescent="0.2">
      <c r="A619" s="13"/>
      <c r="B619" s="13"/>
      <c r="C619" s="74"/>
      <c r="D619" s="5"/>
      <c r="E619" s="5"/>
      <c r="F619" s="5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20"/>
      <c r="U619" s="16"/>
      <c r="V619" s="16"/>
      <c r="W619" s="16"/>
      <c r="X619" s="16"/>
      <c r="Y619" s="16"/>
      <c r="Z619" s="16"/>
      <c r="AA619" s="16"/>
      <c r="AB619" s="16"/>
      <c r="AC619" s="16"/>
    </row>
    <row r="620" spans="1:29" ht="12.75" customHeight="1" x14ac:dyDescent="0.2">
      <c r="A620" s="13"/>
      <c r="B620" s="13"/>
      <c r="C620" s="74"/>
      <c r="D620" s="5"/>
      <c r="E620" s="5"/>
      <c r="F620" s="5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20"/>
      <c r="U620" s="16"/>
      <c r="V620" s="16"/>
      <c r="W620" s="16"/>
      <c r="X620" s="16"/>
      <c r="Y620" s="16"/>
      <c r="Z620" s="16"/>
      <c r="AA620" s="16"/>
      <c r="AB620" s="16"/>
      <c r="AC620" s="16"/>
    </row>
    <row r="621" spans="1:29" ht="12.75" customHeight="1" x14ac:dyDescent="0.2">
      <c r="A621" s="13"/>
      <c r="B621" s="13"/>
      <c r="C621" s="74"/>
      <c r="D621" s="5"/>
      <c r="E621" s="5"/>
      <c r="F621" s="5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20"/>
      <c r="U621" s="16"/>
      <c r="V621" s="16"/>
      <c r="W621" s="16"/>
      <c r="X621" s="16"/>
      <c r="Y621" s="16"/>
      <c r="Z621" s="16"/>
      <c r="AA621" s="16"/>
      <c r="AB621" s="16"/>
      <c r="AC621" s="16"/>
    </row>
    <row r="622" spans="1:29" ht="12.75" customHeight="1" x14ac:dyDescent="0.2">
      <c r="A622" s="13"/>
      <c r="B622" s="13"/>
      <c r="C622" s="74"/>
      <c r="D622" s="5"/>
      <c r="E622" s="5"/>
      <c r="F622" s="5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20"/>
      <c r="U622" s="16"/>
      <c r="V622" s="16"/>
      <c r="W622" s="16"/>
      <c r="X622" s="16"/>
      <c r="Y622" s="16"/>
      <c r="Z622" s="16"/>
      <c r="AA622" s="16"/>
      <c r="AB622" s="16"/>
      <c r="AC622" s="16"/>
    </row>
    <row r="623" spans="1:29" ht="12.75" customHeight="1" x14ac:dyDescent="0.2">
      <c r="A623" s="13"/>
      <c r="B623" s="13"/>
      <c r="C623" s="74"/>
      <c r="D623" s="5"/>
      <c r="E623" s="5"/>
      <c r="F623" s="5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20"/>
      <c r="U623" s="16"/>
      <c r="V623" s="16"/>
      <c r="W623" s="16"/>
      <c r="X623" s="16"/>
      <c r="Y623" s="16"/>
      <c r="Z623" s="16"/>
      <c r="AA623" s="16"/>
      <c r="AB623" s="16"/>
      <c r="AC623" s="16"/>
    </row>
    <row r="624" spans="1:29" ht="12.75" customHeight="1" x14ac:dyDescent="0.2">
      <c r="A624" s="13"/>
      <c r="B624" s="13"/>
      <c r="C624" s="74"/>
      <c r="D624" s="5"/>
      <c r="E624" s="5"/>
      <c r="F624" s="5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20"/>
      <c r="U624" s="16"/>
      <c r="V624" s="16"/>
      <c r="W624" s="16"/>
      <c r="X624" s="16"/>
      <c r="Y624" s="16"/>
      <c r="Z624" s="16"/>
      <c r="AA624" s="16"/>
      <c r="AB624" s="16"/>
      <c r="AC624" s="16"/>
    </row>
    <row r="625" spans="1:29" ht="12.75" customHeight="1" x14ac:dyDescent="0.2">
      <c r="A625" s="13"/>
      <c r="B625" s="13"/>
      <c r="C625" s="74"/>
      <c r="D625" s="5"/>
      <c r="E625" s="5"/>
      <c r="F625" s="5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20"/>
      <c r="U625" s="16"/>
      <c r="V625" s="16"/>
      <c r="W625" s="16"/>
      <c r="X625" s="16"/>
      <c r="Y625" s="16"/>
      <c r="Z625" s="16"/>
      <c r="AA625" s="16"/>
      <c r="AB625" s="16"/>
      <c r="AC625" s="16"/>
    </row>
    <row r="626" spans="1:29" ht="12.75" customHeight="1" x14ac:dyDescent="0.2">
      <c r="A626" s="13"/>
      <c r="B626" s="13"/>
      <c r="C626" s="74"/>
      <c r="D626" s="5"/>
      <c r="E626" s="5"/>
      <c r="F626" s="5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20"/>
      <c r="U626" s="16"/>
      <c r="V626" s="16"/>
      <c r="W626" s="16"/>
      <c r="X626" s="16"/>
      <c r="Y626" s="16"/>
      <c r="Z626" s="16"/>
      <c r="AA626" s="16"/>
      <c r="AB626" s="16"/>
      <c r="AC626" s="16"/>
    </row>
    <row r="627" spans="1:29" ht="12.75" customHeight="1" x14ac:dyDescent="0.2">
      <c r="A627" s="13"/>
      <c r="B627" s="13"/>
      <c r="C627" s="74"/>
      <c r="D627" s="5"/>
      <c r="E627" s="5"/>
      <c r="F627" s="5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20"/>
      <c r="U627" s="16"/>
      <c r="V627" s="16"/>
      <c r="W627" s="16"/>
      <c r="X627" s="16"/>
      <c r="Y627" s="16"/>
      <c r="Z627" s="16"/>
      <c r="AA627" s="16"/>
      <c r="AB627" s="16"/>
      <c r="AC627" s="16"/>
    </row>
    <row r="628" spans="1:29" ht="12.75" customHeight="1" x14ac:dyDescent="0.2">
      <c r="A628" s="13"/>
      <c r="B628" s="13"/>
      <c r="C628" s="74"/>
      <c r="D628" s="5"/>
      <c r="E628" s="5"/>
      <c r="F628" s="5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20"/>
      <c r="U628" s="16"/>
      <c r="V628" s="16"/>
      <c r="W628" s="16"/>
      <c r="X628" s="16"/>
      <c r="Y628" s="16"/>
      <c r="Z628" s="16"/>
      <c r="AA628" s="16"/>
      <c r="AB628" s="16"/>
      <c r="AC628" s="16"/>
    </row>
    <row r="629" spans="1:29" ht="12.75" customHeight="1" x14ac:dyDescent="0.2">
      <c r="A629" s="13"/>
      <c r="B629" s="13"/>
      <c r="C629" s="74"/>
      <c r="D629" s="5"/>
      <c r="E629" s="5"/>
      <c r="F629" s="5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20"/>
      <c r="U629" s="16"/>
      <c r="V629" s="16"/>
      <c r="W629" s="16"/>
      <c r="X629" s="16"/>
      <c r="Y629" s="16"/>
      <c r="Z629" s="16"/>
      <c r="AA629" s="16"/>
      <c r="AB629" s="16"/>
      <c r="AC629" s="16"/>
    </row>
    <row r="630" spans="1:29" ht="12.75" customHeight="1" x14ac:dyDescent="0.2">
      <c r="A630" s="13"/>
      <c r="B630" s="13"/>
      <c r="C630" s="74"/>
      <c r="D630" s="5"/>
      <c r="E630" s="5"/>
      <c r="F630" s="5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20"/>
      <c r="U630" s="16"/>
      <c r="V630" s="16"/>
      <c r="W630" s="16"/>
      <c r="X630" s="16"/>
      <c r="Y630" s="16"/>
      <c r="Z630" s="16"/>
      <c r="AA630" s="16"/>
      <c r="AB630" s="16"/>
      <c r="AC630" s="16"/>
    </row>
    <row r="631" spans="1:29" ht="12.75" customHeight="1" x14ac:dyDescent="0.2">
      <c r="A631" s="13"/>
      <c r="B631" s="13"/>
      <c r="C631" s="74"/>
      <c r="D631" s="5"/>
      <c r="E631" s="5"/>
      <c r="F631" s="5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20"/>
      <c r="U631" s="16"/>
      <c r="V631" s="16"/>
      <c r="W631" s="16"/>
      <c r="X631" s="16"/>
      <c r="Y631" s="16"/>
      <c r="Z631" s="16"/>
      <c r="AA631" s="16"/>
      <c r="AB631" s="16"/>
      <c r="AC631" s="16"/>
    </row>
    <row r="632" spans="1:29" ht="12.75" customHeight="1" x14ac:dyDescent="0.2">
      <c r="A632" s="13"/>
      <c r="B632" s="13"/>
      <c r="C632" s="74"/>
      <c r="D632" s="5"/>
      <c r="E632" s="5"/>
      <c r="F632" s="5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20"/>
      <c r="U632" s="16"/>
      <c r="V632" s="16"/>
      <c r="W632" s="16"/>
      <c r="X632" s="16"/>
      <c r="Y632" s="16"/>
      <c r="Z632" s="16"/>
      <c r="AA632" s="16"/>
      <c r="AB632" s="16"/>
      <c r="AC632" s="16"/>
    </row>
    <row r="633" spans="1:29" ht="12.75" customHeight="1" x14ac:dyDescent="0.2">
      <c r="A633" s="13"/>
      <c r="B633" s="13"/>
      <c r="C633" s="74"/>
      <c r="D633" s="5"/>
      <c r="E633" s="5"/>
      <c r="F633" s="5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20"/>
      <c r="U633" s="16"/>
      <c r="V633" s="16"/>
      <c r="W633" s="16"/>
      <c r="X633" s="16"/>
      <c r="Y633" s="16"/>
      <c r="Z633" s="16"/>
      <c r="AA633" s="16"/>
      <c r="AB633" s="16"/>
      <c r="AC633" s="16"/>
    </row>
    <row r="634" spans="1:29" ht="12.75" customHeight="1" x14ac:dyDescent="0.2">
      <c r="A634" s="13"/>
      <c r="B634" s="13"/>
      <c r="C634" s="74"/>
      <c r="D634" s="5"/>
      <c r="E634" s="5"/>
      <c r="F634" s="5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20"/>
      <c r="U634" s="16"/>
      <c r="V634" s="16"/>
      <c r="W634" s="16"/>
      <c r="X634" s="16"/>
      <c r="Y634" s="16"/>
      <c r="Z634" s="16"/>
      <c r="AA634" s="16"/>
      <c r="AB634" s="16"/>
      <c r="AC634" s="16"/>
    </row>
    <row r="635" spans="1:29" ht="12.75" customHeight="1" x14ac:dyDescent="0.2">
      <c r="A635" s="13"/>
      <c r="B635" s="13"/>
      <c r="C635" s="74"/>
      <c r="D635" s="5"/>
      <c r="E635" s="5"/>
      <c r="F635" s="5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20"/>
      <c r="U635" s="16"/>
      <c r="V635" s="16"/>
      <c r="W635" s="16"/>
      <c r="X635" s="16"/>
      <c r="Y635" s="16"/>
      <c r="Z635" s="16"/>
      <c r="AA635" s="16"/>
      <c r="AB635" s="16"/>
      <c r="AC635" s="16"/>
    </row>
    <row r="636" spans="1:29" ht="12.75" customHeight="1" x14ac:dyDescent="0.2">
      <c r="A636" s="13"/>
      <c r="B636" s="13"/>
      <c r="C636" s="74"/>
      <c r="D636" s="5"/>
      <c r="E636" s="5"/>
      <c r="F636" s="5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20"/>
      <c r="U636" s="16"/>
      <c r="V636" s="16"/>
      <c r="W636" s="16"/>
      <c r="X636" s="16"/>
      <c r="Y636" s="16"/>
      <c r="Z636" s="16"/>
      <c r="AA636" s="16"/>
      <c r="AB636" s="16"/>
      <c r="AC636" s="16"/>
    </row>
    <row r="637" spans="1:29" ht="12.75" customHeight="1" x14ac:dyDescent="0.2">
      <c r="A637" s="13"/>
      <c r="B637" s="13"/>
      <c r="C637" s="74"/>
      <c r="D637" s="5"/>
      <c r="E637" s="5"/>
      <c r="F637" s="5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20"/>
      <c r="U637" s="16"/>
      <c r="V637" s="16"/>
      <c r="W637" s="16"/>
      <c r="X637" s="16"/>
      <c r="Y637" s="16"/>
      <c r="Z637" s="16"/>
      <c r="AA637" s="16"/>
      <c r="AB637" s="16"/>
      <c r="AC637" s="16"/>
    </row>
    <row r="638" spans="1:29" ht="12.75" customHeight="1" x14ac:dyDescent="0.2">
      <c r="A638" s="13"/>
      <c r="B638" s="13"/>
      <c r="C638" s="74"/>
      <c r="D638" s="5"/>
      <c r="E638" s="5"/>
      <c r="F638" s="5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20"/>
      <c r="U638" s="16"/>
      <c r="V638" s="16"/>
      <c r="W638" s="16"/>
      <c r="X638" s="16"/>
      <c r="Y638" s="16"/>
      <c r="Z638" s="16"/>
      <c r="AA638" s="16"/>
      <c r="AB638" s="16"/>
      <c r="AC638" s="16"/>
    </row>
    <row r="639" spans="1:29" ht="12.75" customHeight="1" x14ac:dyDescent="0.2">
      <c r="A639" s="13"/>
      <c r="B639" s="13"/>
      <c r="C639" s="74"/>
      <c r="D639" s="5"/>
      <c r="E639" s="5"/>
      <c r="F639" s="5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20"/>
      <c r="U639" s="16"/>
      <c r="V639" s="16"/>
      <c r="W639" s="16"/>
      <c r="X639" s="16"/>
      <c r="Y639" s="16"/>
      <c r="Z639" s="16"/>
      <c r="AA639" s="16"/>
      <c r="AB639" s="16"/>
      <c r="AC639" s="16"/>
    </row>
    <row r="640" spans="1:29" ht="12.75" customHeight="1" x14ac:dyDescent="0.2">
      <c r="A640" s="13"/>
      <c r="B640" s="13"/>
      <c r="C640" s="74"/>
      <c r="D640" s="5"/>
      <c r="E640" s="5"/>
      <c r="F640" s="5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20"/>
      <c r="U640" s="16"/>
      <c r="V640" s="16"/>
      <c r="W640" s="16"/>
      <c r="X640" s="16"/>
      <c r="Y640" s="16"/>
      <c r="Z640" s="16"/>
      <c r="AA640" s="16"/>
      <c r="AB640" s="16"/>
      <c r="AC640" s="16"/>
    </row>
    <row r="641" spans="1:29" ht="12.75" customHeight="1" x14ac:dyDescent="0.2">
      <c r="A641" s="13"/>
      <c r="B641" s="13"/>
      <c r="C641" s="74"/>
      <c r="D641" s="5"/>
      <c r="E641" s="5"/>
      <c r="F641" s="5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20"/>
      <c r="U641" s="16"/>
      <c r="V641" s="16"/>
      <c r="W641" s="16"/>
      <c r="X641" s="16"/>
      <c r="Y641" s="16"/>
      <c r="Z641" s="16"/>
      <c r="AA641" s="16"/>
      <c r="AB641" s="16"/>
      <c r="AC641" s="16"/>
    </row>
    <row r="642" spans="1:29" ht="12.75" customHeight="1" x14ac:dyDescent="0.2">
      <c r="A642" s="13"/>
      <c r="B642" s="13"/>
      <c r="C642" s="74"/>
      <c r="D642" s="5"/>
      <c r="E642" s="5"/>
      <c r="F642" s="5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20"/>
      <c r="U642" s="16"/>
      <c r="V642" s="16"/>
      <c r="W642" s="16"/>
      <c r="X642" s="16"/>
      <c r="Y642" s="16"/>
      <c r="Z642" s="16"/>
      <c r="AA642" s="16"/>
      <c r="AB642" s="16"/>
      <c r="AC642" s="16"/>
    </row>
    <row r="643" spans="1:29" ht="12.75" customHeight="1" x14ac:dyDescent="0.2">
      <c r="A643" s="13"/>
      <c r="B643" s="13"/>
      <c r="C643" s="74"/>
      <c r="D643" s="5"/>
      <c r="E643" s="5"/>
      <c r="F643" s="5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20"/>
      <c r="U643" s="16"/>
      <c r="V643" s="16"/>
      <c r="W643" s="16"/>
      <c r="X643" s="16"/>
      <c r="Y643" s="16"/>
      <c r="Z643" s="16"/>
      <c r="AA643" s="16"/>
      <c r="AB643" s="16"/>
      <c r="AC643" s="16"/>
    </row>
    <row r="644" spans="1:29" ht="12.75" customHeight="1" x14ac:dyDescent="0.2">
      <c r="A644" s="13"/>
      <c r="B644" s="13"/>
      <c r="C644" s="74"/>
      <c r="D644" s="5"/>
      <c r="E644" s="5"/>
      <c r="F644" s="5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20"/>
      <c r="U644" s="16"/>
      <c r="V644" s="16"/>
      <c r="W644" s="16"/>
      <c r="X644" s="16"/>
      <c r="Y644" s="16"/>
      <c r="Z644" s="16"/>
      <c r="AA644" s="16"/>
      <c r="AB644" s="16"/>
      <c r="AC644" s="16"/>
    </row>
    <row r="645" spans="1:29" ht="12.75" customHeight="1" x14ac:dyDescent="0.2">
      <c r="A645" s="13"/>
      <c r="B645" s="13"/>
      <c r="C645" s="74"/>
      <c r="D645" s="5"/>
      <c r="E645" s="5"/>
      <c r="F645" s="5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20"/>
      <c r="U645" s="16"/>
      <c r="V645" s="16"/>
      <c r="W645" s="16"/>
      <c r="X645" s="16"/>
      <c r="Y645" s="16"/>
      <c r="Z645" s="16"/>
      <c r="AA645" s="16"/>
      <c r="AB645" s="16"/>
      <c r="AC645" s="16"/>
    </row>
    <row r="646" spans="1:29" ht="12.75" customHeight="1" x14ac:dyDescent="0.2">
      <c r="A646" s="13"/>
      <c r="B646" s="13"/>
      <c r="C646" s="74"/>
      <c r="D646" s="5"/>
      <c r="E646" s="5"/>
      <c r="F646" s="5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20"/>
      <c r="U646" s="16"/>
      <c r="V646" s="16"/>
      <c r="W646" s="16"/>
      <c r="X646" s="16"/>
      <c r="Y646" s="16"/>
      <c r="Z646" s="16"/>
      <c r="AA646" s="16"/>
      <c r="AB646" s="16"/>
      <c r="AC646" s="16"/>
    </row>
    <row r="647" spans="1:29" ht="12.75" customHeight="1" x14ac:dyDescent="0.2">
      <c r="A647" s="13"/>
      <c r="B647" s="13"/>
      <c r="C647" s="74"/>
      <c r="D647" s="5"/>
      <c r="E647" s="5"/>
      <c r="F647" s="5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20"/>
      <c r="U647" s="16"/>
      <c r="V647" s="16"/>
      <c r="W647" s="16"/>
      <c r="X647" s="16"/>
      <c r="Y647" s="16"/>
      <c r="Z647" s="16"/>
      <c r="AA647" s="16"/>
      <c r="AB647" s="16"/>
      <c r="AC647" s="16"/>
    </row>
    <row r="648" spans="1:29" ht="12.75" customHeight="1" x14ac:dyDescent="0.2">
      <c r="A648" s="13"/>
      <c r="B648" s="13"/>
      <c r="C648" s="74"/>
      <c r="D648" s="5"/>
      <c r="E648" s="5"/>
      <c r="F648" s="5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20"/>
      <c r="U648" s="16"/>
      <c r="V648" s="16"/>
      <c r="W648" s="16"/>
      <c r="X648" s="16"/>
      <c r="Y648" s="16"/>
      <c r="Z648" s="16"/>
      <c r="AA648" s="16"/>
      <c r="AB648" s="16"/>
      <c r="AC648" s="16"/>
    </row>
    <row r="649" spans="1:29" ht="12.75" customHeight="1" x14ac:dyDescent="0.2">
      <c r="A649" s="13"/>
      <c r="B649" s="13"/>
      <c r="C649" s="74"/>
      <c r="D649" s="5"/>
      <c r="E649" s="5"/>
      <c r="F649" s="5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20"/>
      <c r="U649" s="16"/>
      <c r="V649" s="16"/>
      <c r="W649" s="16"/>
      <c r="X649" s="16"/>
      <c r="Y649" s="16"/>
      <c r="Z649" s="16"/>
      <c r="AA649" s="16"/>
      <c r="AB649" s="16"/>
      <c r="AC649" s="16"/>
    </row>
    <row r="650" spans="1:29" ht="12.75" customHeight="1" x14ac:dyDescent="0.2">
      <c r="A650" s="13"/>
      <c r="B650" s="13"/>
      <c r="C650" s="74"/>
      <c r="D650" s="5"/>
      <c r="E650" s="5"/>
      <c r="F650" s="5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20"/>
      <c r="U650" s="16"/>
      <c r="V650" s="16"/>
      <c r="W650" s="16"/>
      <c r="X650" s="16"/>
      <c r="Y650" s="16"/>
      <c r="Z650" s="16"/>
      <c r="AA650" s="16"/>
      <c r="AB650" s="16"/>
      <c r="AC650" s="16"/>
    </row>
    <row r="651" spans="1:29" ht="12.75" customHeight="1" x14ac:dyDescent="0.2">
      <c r="A651" s="13"/>
      <c r="B651" s="13"/>
      <c r="C651" s="74"/>
      <c r="D651" s="5"/>
      <c r="E651" s="5"/>
      <c r="F651" s="5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20"/>
      <c r="U651" s="16"/>
      <c r="V651" s="16"/>
      <c r="W651" s="16"/>
      <c r="X651" s="16"/>
      <c r="Y651" s="16"/>
      <c r="Z651" s="16"/>
      <c r="AA651" s="16"/>
      <c r="AB651" s="16"/>
      <c r="AC651" s="16"/>
    </row>
    <row r="652" spans="1:29" ht="12.75" customHeight="1" x14ac:dyDescent="0.2">
      <c r="A652" s="13"/>
      <c r="B652" s="13"/>
      <c r="C652" s="74"/>
      <c r="D652" s="5"/>
      <c r="E652" s="5"/>
      <c r="F652" s="5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20"/>
      <c r="U652" s="16"/>
      <c r="V652" s="16"/>
      <c r="W652" s="16"/>
      <c r="X652" s="16"/>
      <c r="Y652" s="16"/>
      <c r="Z652" s="16"/>
      <c r="AA652" s="16"/>
      <c r="AB652" s="16"/>
      <c r="AC652" s="16"/>
    </row>
    <row r="653" spans="1:29" ht="12.75" customHeight="1" x14ac:dyDescent="0.2">
      <c r="A653" s="13"/>
      <c r="B653" s="13"/>
      <c r="C653" s="74"/>
      <c r="D653" s="5"/>
      <c r="E653" s="5"/>
      <c r="F653" s="5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20"/>
      <c r="U653" s="16"/>
      <c r="V653" s="16"/>
      <c r="W653" s="16"/>
      <c r="X653" s="16"/>
      <c r="Y653" s="16"/>
      <c r="Z653" s="16"/>
      <c r="AA653" s="16"/>
      <c r="AB653" s="16"/>
      <c r="AC653" s="16"/>
    </row>
    <row r="654" spans="1:29" ht="12.75" customHeight="1" x14ac:dyDescent="0.2">
      <c r="A654" s="13"/>
      <c r="B654" s="13"/>
      <c r="C654" s="74"/>
      <c r="D654" s="5"/>
      <c r="E654" s="5"/>
      <c r="F654" s="5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20"/>
      <c r="U654" s="16"/>
      <c r="V654" s="16"/>
      <c r="W654" s="16"/>
      <c r="X654" s="16"/>
      <c r="Y654" s="16"/>
      <c r="Z654" s="16"/>
      <c r="AA654" s="16"/>
      <c r="AB654" s="16"/>
      <c r="AC654" s="16"/>
    </row>
    <row r="655" spans="1:29" ht="12.75" customHeight="1" x14ac:dyDescent="0.2">
      <c r="A655" s="13"/>
      <c r="B655" s="13"/>
      <c r="C655" s="74"/>
      <c r="D655" s="5"/>
      <c r="E655" s="5"/>
      <c r="F655" s="5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20"/>
      <c r="U655" s="16"/>
      <c r="V655" s="16"/>
      <c r="W655" s="16"/>
      <c r="X655" s="16"/>
      <c r="Y655" s="16"/>
      <c r="Z655" s="16"/>
      <c r="AA655" s="16"/>
      <c r="AB655" s="16"/>
      <c r="AC655" s="16"/>
    </row>
    <row r="656" spans="1:29" ht="12.75" customHeight="1" x14ac:dyDescent="0.2">
      <c r="A656" s="13"/>
      <c r="B656" s="13"/>
      <c r="C656" s="74"/>
      <c r="D656" s="5"/>
      <c r="E656" s="5"/>
      <c r="F656" s="5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20"/>
      <c r="U656" s="16"/>
      <c r="V656" s="16"/>
      <c r="W656" s="16"/>
      <c r="X656" s="16"/>
      <c r="Y656" s="16"/>
      <c r="Z656" s="16"/>
      <c r="AA656" s="16"/>
      <c r="AB656" s="16"/>
      <c r="AC656" s="16"/>
    </row>
    <row r="657" spans="1:29" ht="12.75" customHeight="1" x14ac:dyDescent="0.2">
      <c r="A657" s="13"/>
      <c r="B657" s="13"/>
      <c r="C657" s="74"/>
      <c r="D657" s="5"/>
      <c r="E657" s="5"/>
      <c r="F657" s="5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20"/>
      <c r="U657" s="16"/>
      <c r="V657" s="16"/>
      <c r="W657" s="16"/>
      <c r="X657" s="16"/>
      <c r="Y657" s="16"/>
      <c r="Z657" s="16"/>
      <c r="AA657" s="16"/>
      <c r="AB657" s="16"/>
      <c r="AC657" s="16"/>
    </row>
    <row r="658" spans="1:29" ht="12.75" customHeight="1" x14ac:dyDescent="0.2">
      <c r="A658" s="13"/>
      <c r="B658" s="13"/>
      <c r="C658" s="74"/>
      <c r="D658" s="5"/>
      <c r="E658" s="5"/>
      <c r="F658" s="5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20"/>
      <c r="U658" s="16"/>
      <c r="V658" s="16"/>
      <c r="W658" s="16"/>
      <c r="X658" s="16"/>
      <c r="Y658" s="16"/>
      <c r="Z658" s="16"/>
      <c r="AA658" s="16"/>
      <c r="AB658" s="16"/>
      <c r="AC658" s="16"/>
    </row>
    <row r="659" spans="1:29" ht="12.75" customHeight="1" x14ac:dyDescent="0.2">
      <c r="A659" s="13"/>
      <c r="B659" s="13"/>
      <c r="C659" s="74"/>
      <c r="D659" s="5"/>
      <c r="E659" s="5"/>
      <c r="F659" s="5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20"/>
      <c r="U659" s="16"/>
      <c r="V659" s="16"/>
      <c r="W659" s="16"/>
      <c r="X659" s="16"/>
      <c r="Y659" s="16"/>
      <c r="Z659" s="16"/>
      <c r="AA659" s="16"/>
      <c r="AB659" s="16"/>
      <c r="AC659" s="16"/>
    </row>
    <row r="660" spans="1:29" ht="12.75" customHeight="1" x14ac:dyDescent="0.2">
      <c r="A660" s="13"/>
      <c r="B660" s="13"/>
      <c r="C660" s="74"/>
      <c r="D660" s="5"/>
      <c r="E660" s="5"/>
      <c r="F660" s="5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20"/>
      <c r="U660" s="16"/>
      <c r="V660" s="16"/>
      <c r="W660" s="16"/>
      <c r="X660" s="16"/>
      <c r="Y660" s="16"/>
      <c r="Z660" s="16"/>
      <c r="AA660" s="16"/>
      <c r="AB660" s="16"/>
      <c r="AC660" s="16"/>
    </row>
    <row r="661" spans="1:29" ht="12.75" customHeight="1" x14ac:dyDescent="0.2">
      <c r="A661" s="13"/>
      <c r="B661" s="13"/>
      <c r="C661" s="74"/>
      <c r="D661" s="5"/>
      <c r="E661" s="5"/>
      <c r="F661" s="5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20"/>
      <c r="U661" s="16"/>
      <c r="V661" s="16"/>
      <c r="W661" s="16"/>
      <c r="X661" s="16"/>
      <c r="Y661" s="16"/>
      <c r="Z661" s="16"/>
      <c r="AA661" s="16"/>
      <c r="AB661" s="16"/>
      <c r="AC661" s="16"/>
    </row>
    <row r="662" spans="1:29" ht="12.75" customHeight="1" x14ac:dyDescent="0.2">
      <c r="A662" s="13"/>
      <c r="B662" s="13"/>
      <c r="C662" s="74"/>
      <c r="D662" s="5"/>
      <c r="E662" s="5"/>
      <c r="F662" s="5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20"/>
      <c r="U662" s="16"/>
      <c r="V662" s="16"/>
      <c r="W662" s="16"/>
      <c r="X662" s="16"/>
      <c r="Y662" s="16"/>
      <c r="Z662" s="16"/>
      <c r="AA662" s="16"/>
      <c r="AB662" s="16"/>
      <c r="AC662" s="16"/>
    </row>
    <row r="663" spans="1:29" ht="12.75" customHeight="1" x14ac:dyDescent="0.2">
      <c r="A663" s="13"/>
      <c r="B663" s="13"/>
      <c r="C663" s="74"/>
      <c r="D663" s="5"/>
      <c r="E663" s="5"/>
      <c r="F663" s="5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20"/>
      <c r="U663" s="16"/>
      <c r="V663" s="16"/>
      <c r="W663" s="16"/>
      <c r="X663" s="16"/>
      <c r="Y663" s="16"/>
      <c r="Z663" s="16"/>
      <c r="AA663" s="16"/>
      <c r="AB663" s="16"/>
      <c r="AC663" s="16"/>
    </row>
    <row r="664" spans="1:29" ht="12.75" customHeight="1" x14ac:dyDescent="0.2">
      <c r="A664" s="13"/>
      <c r="B664" s="13"/>
      <c r="C664" s="74"/>
      <c r="D664" s="5"/>
      <c r="E664" s="5"/>
      <c r="F664" s="5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20"/>
      <c r="U664" s="16"/>
      <c r="V664" s="16"/>
      <c r="W664" s="16"/>
      <c r="X664" s="16"/>
      <c r="Y664" s="16"/>
      <c r="Z664" s="16"/>
      <c r="AA664" s="16"/>
      <c r="AB664" s="16"/>
      <c r="AC664" s="16"/>
    </row>
    <row r="665" spans="1:29" ht="12.75" customHeight="1" x14ac:dyDescent="0.2">
      <c r="A665" s="13"/>
      <c r="B665" s="13"/>
      <c r="C665" s="74"/>
      <c r="D665" s="5"/>
      <c r="E665" s="5"/>
      <c r="F665" s="5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20"/>
      <c r="U665" s="16"/>
      <c r="V665" s="16"/>
      <c r="W665" s="16"/>
      <c r="X665" s="16"/>
      <c r="Y665" s="16"/>
      <c r="Z665" s="16"/>
      <c r="AA665" s="16"/>
      <c r="AB665" s="16"/>
      <c r="AC665" s="16"/>
    </row>
    <row r="666" spans="1:29" ht="12.75" customHeight="1" x14ac:dyDescent="0.2">
      <c r="A666" s="13"/>
      <c r="B666" s="13"/>
      <c r="C666" s="74"/>
      <c r="D666" s="5"/>
      <c r="E666" s="5"/>
      <c r="F666" s="5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20"/>
      <c r="U666" s="16"/>
      <c r="V666" s="16"/>
      <c r="W666" s="16"/>
      <c r="X666" s="16"/>
      <c r="Y666" s="16"/>
      <c r="Z666" s="16"/>
      <c r="AA666" s="16"/>
      <c r="AB666" s="16"/>
      <c r="AC666" s="16"/>
    </row>
    <row r="667" spans="1:29" ht="12.75" customHeight="1" x14ac:dyDescent="0.2">
      <c r="A667" s="13"/>
      <c r="B667" s="13"/>
      <c r="C667" s="74"/>
      <c r="D667" s="5"/>
      <c r="E667" s="5"/>
      <c r="F667" s="5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20"/>
      <c r="U667" s="16"/>
      <c r="V667" s="16"/>
      <c r="W667" s="16"/>
      <c r="X667" s="16"/>
      <c r="Y667" s="16"/>
      <c r="Z667" s="16"/>
      <c r="AA667" s="16"/>
      <c r="AB667" s="16"/>
      <c r="AC667" s="16"/>
    </row>
    <row r="668" spans="1:29" ht="12.75" customHeight="1" x14ac:dyDescent="0.2">
      <c r="A668" s="13"/>
      <c r="B668" s="13"/>
      <c r="C668" s="74"/>
      <c r="D668" s="5"/>
      <c r="E668" s="5"/>
      <c r="F668" s="5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20"/>
      <c r="U668" s="16"/>
      <c r="V668" s="16"/>
      <c r="W668" s="16"/>
      <c r="X668" s="16"/>
      <c r="Y668" s="16"/>
      <c r="Z668" s="16"/>
      <c r="AA668" s="16"/>
      <c r="AB668" s="16"/>
      <c r="AC668" s="16"/>
    </row>
    <row r="669" spans="1:29" ht="12.75" customHeight="1" x14ac:dyDescent="0.2">
      <c r="A669" s="13"/>
      <c r="B669" s="13"/>
      <c r="C669" s="74"/>
      <c r="D669" s="5"/>
      <c r="E669" s="5"/>
      <c r="F669" s="5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20"/>
      <c r="U669" s="16"/>
      <c r="V669" s="16"/>
      <c r="W669" s="16"/>
      <c r="X669" s="16"/>
      <c r="Y669" s="16"/>
      <c r="Z669" s="16"/>
      <c r="AA669" s="16"/>
      <c r="AB669" s="16"/>
      <c r="AC669" s="16"/>
    </row>
    <row r="670" spans="1:29" ht="12.75" customHeight="1" x14ac:dyDescent="0.2">
      <c r="A670" s="13"/>
      <c r="B670" s="13"/>
      <c r="C670" s="74"/>
      <c r="D670" s="5"/>
      <c r="E670" s="5"/>
      <c r="F670" s="5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20"/>
      <c r="U670" s="16"/>
      <c r="V670" s="16"/>
      <c r="W670" s="16"/>
      <c r="X670" s="16"/>
      <c r="Y670" s="16"/>
      <c r="Z670" s="16"/>
      <c r="AA670" s="16"/>
      <c r="AB670" s="16"/>
      <c r="AC670" s="16"/>
    </row>
    <row r="671" spans="1:29" ht="12.75" customHeight="1" x14ac:dyDescent="0.2">
      <c r="A671" s="13"/>
      <c r="B671" s="13"/>
      <c r="C671" s="74"/>
      <c r="D671" s="5"/>
      <c r="E671" s="5"/>
      <c r="F671" s="5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20"/>
      <c r="U671" s="16"/>
      <c r="V671" s="16"/>
      <c r="W671" s="16"/>
      <c r="X671" s="16"/>
      <c r="Y671" s="16"/>
      <c r="Z671" s="16"/>
      <c r="AA671" s="16"/>
      <c r="AB671" s="16"/>
      <c r="AC671" s="16"/>
    </row>
    <row r="672" spans="1:29" ht="12.75" customHeight="1" x14ac:dyDescent="0.2">
      <c r="A672" s="13"/>
      <c r="B672" s="13"/>
      <c r="C672" s="74"/>
      <c r="D672" s="5"/>
      <c r="E672" s="5"/>
      <c r="F672" s="5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20"/>
      <c r="U672" s="16"/>
      <c r="V672" s="16"/>
      <c r="W672" s="16"/>
      <c r="X672" s="16"/>
      <c r="Y672" s="16"/>
      <c r="Z672" s="16"/>
      <c r="AA672" s="16"/>
      <c r="AB672" s="16"/>
      <c r="AC672" s="16"/>
    </row>
    <row r="673" spans="1:29" ht="12.75" customHeight="1" x14ac:dyDescent="0.2">
      <c r="A673" s="13"/>
      <c r="B673" s="13"/>
      <c r="C673" s="74"/>
      <c r="D673" s="5"/>
      <c r="E673" s="5"/>
      <c r="F673" s="5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20"/>
      <c r="U673" s="16"/>
      <c r="V673" s="16"/>
      <c r="W673" s="16"/>
      <c r="X673" s="16"/>
      <c r="Y673" s="16"/>
      <c r="Z673" s="16"/>
      <c r="AA673" s="16"/>
      <c r="AB673" s="16"/>
      <c r="AC673" s="16"/>
    </row>
    <row r="674" spans="1:29" ht="12.75" customHeight="1" x14ac:dyDescent="0.2">
      <c r="A674" s="13"/>
      <c r="B674" s="13"/>
      <c r="C674" s="74"/>
      <c r="D674" s="5"/>
      <c r="E674" s="5"/>
      <c r="F674" s="5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20"/>
      <c r="U674" s="16"/>
      <c r="V674" s="16"/>
      <c r="W674" s="16"/>
      <c r="X674" s="16"/>
      <c r="Y674" s="16"/>
      <c r="Z674" s="16"/>
      <c r="AA674" s="16"/>
      <c r="AB674" s="16"/>
      <c r="AC674" s="16"/>
    </row>
    <row r="675" spans="1:29" ht="12.75" customHeight="1" x14ac:dyDescent="0.2">
      <c r="A675" s="13"/>
      <c r="B675" s="13"/>
      <c r="C675" s="74"/>
      <c r="D675" s="5"/>
      <c r="E675" s="5"/>
      <c r="F675" s="5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20"/>
      <c r="U675" s="16"/>
      <c r="V675" s="16"/>
      <c r="W675" s="16"/>
      <c r="X675" s="16"/>
      <c r="Y675" s="16"/>
      <c r="Z675" s="16"/>
      <c r="AA675" s="16"/>
      <c r="AB675" s="16"/>
      <c r="AC675" s="16"/>
    </row>
    <row r="676" spans="1:29" ht="12.75" customHeight="1" x14ac:dyDescent="0.2">
      <c r="A676" s="13"/>
      <c r="B676" s="13"/>
      <c r="C676" s="74"/>
      <c r="D676" s="5"/>
      <c r="E676" s="5"/>
      <c r="F676" s="5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20"/>
      <c r="U676" s="16"/>
      <c r="V676" s="16"/>
      <c r="W676" s="16"/>
      <c r="X676" s="16"/>
      <c r="Y676" s="16"/>
      <c r="Z676" s="16"/>
      <c r="AA676" s="16"/>
      <c r="AB676" s="16"/>
      <c r="AC676" s="16"/>
    </row>
    <row r="677" spans="1:29" ht="12.75" customHeight="1" x14ac:dyDescent="0.2">
      <c r="A677" s="13"/>
      <c r="B677" s="13"/>
      <c r="C677" s="74"/>
      <c r="D677" s="5"/>
      <c r="E677" s="5"/>
      <c r="F677" s="5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20"/>
      <c r="U677" s="16"/>
      <c r="V677" s="16"/>
      <c r="W677" s="16"/>
      <c r="X677" s="16"/>
      <c r="Y677" s="16"/>
      <c r="Z677" s="16"/>
      <c r="AA677" s="16"/>
      <c r="AB677" s="16"/>
      <c r="AC677" s="16"/>
    </row>
    <row r="678" spans="1:29" ht="12.75" customHeight="1" x14ac:dyDescent="0.2">
      <c r="A678" s="13"/>
      <c r="B678" s="13"/>
      <c r="C678" s="74"/>
      <c r="D678" s="5"/>
      <c r="E678" s="5"/>
      <c r="F678" s="5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20"/>
      <c r="U678" s="16"/>
      <c r="V678" s="16"/>
      <c r="W678" s="16"/>
      <c r="X678" s="16"/>
      <c r="Y678" s="16"/>
      <c r="Z678" s="16"/>
      <c r="AA678" s="16"/>
      <c r="AB678" s="16"/>
      <c r="AC678" s="16"/>
    </row>
    <row r="679" spans="1:29" ht="12.75" customHeight="1" x14ac:dyDescent="0.2">
      <c r="A679" s="13"/>
      <c r="B679" s="13"/>
      <c r="C679" s="74"/>
      <c r="D679" s="5"/>
      <c r="E679" s="5"/>
      <c r="F679" s="5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20"/>
      <c r="U679" s="16"/>
      <c r="V679" s="16"/>
      <c r="W679" s="16"/>
      <c r="X679" s="16"/>
      <c r="Y679" s="16"/>
      <c r="Z679" s="16"/>
      <c r="AA679" s="16"/>
      <c r="AB679" s="16"/>
      <c r="AC679" s="16"/>
    </row>
    <row r="680" spans="1:29" ht="12.75" customHeight="1" x14ac:dyDescent="0.2">
      <c r="A680" s="13"/>
      <c r="B680" s="13"/>
      <c r="C680" s="74"/>
      <c r="D680" s="5"/>
      <c r="E680" s="5"/>
      <c r="F680" s="5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20"/>
      <c r="U680" s="16"/>
      <c r="V680" s="16"/>
      <c r="W680" s="16"/>
      <c r="X680" s="16"/>
      <c r="Y680" s="16"/>
      <c r="Z680" s="16"/>
      <c r="AA680" s="16"/>
      <c r="AB680" s="16"/>
      <c r="AC680" s="16"/>
    </row>
    <row r="681" spans="1:29" ht="12.75" customHeight="1" x14ac:dyDescent="0.2">
      <c r="A681" s="13"/>
      <c r="B681" s="13"/>
      <c r="C681" s="74"/>
      <c r="D681" s="5"/>
      <c r="E681" s="5"/>
      <c r="F681" s="5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20"/>
      <c r="U681" s="16"/>
      <c r="V681" s="16"/>
      <c r="W681" s="16"/>
      <c r="X681" s="16"/>
      <c r="Y681" s="16"/>
      <c r="Z681" s="16"/>
      <c r="AA681" s="16"/>
      <c r="AB681" s="16"/>
      <c r="AC681" s="16"/>
    </row>
    <row r="682" spans="1:29" ht="12.75" customHeight="1" x14ac:dyDescent="0.2">
      <c r="A682" s="13"/>
      <c r="B682" s="13"/>
      <c r="C682" s="74"/>
      <c r="D682" s="5"/>
      <c r="E682" s="5"/>
      <c r="F682" s="5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20"/>
      <c r="U682" s="16"/>
      <c r="V682" s="16"/>
      <c r="W682" s="16"/>
      <c r="X682" s="16"/>
      <c r="Y682" s="16"/>
      <c r="Z682" s="16"/>
      <c r="AA682" s="16"/>
      <c r="AB682" s="16"/>
      <c r="AC682" s="16"/>
    </row>
    <row r="683" spans="1:29" ht="12.75" customHeight="1" x14ac:dyDescent="0.2">
      <c r="A683" s="13"/>
      <c r="B683" s="13"/>
      <c r="C683" s="74"/>
      <c r="D683" s="5"/>
      <c r="E683" s="5"/>
      <c r="F683" s="5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20"/>
      <c r="U683" s="16"/>
      <c r="V683" s="16"/>
      <c r="W683" s="16"/>
      <c r="X683" s="16"/>
      <c r="Y683" s="16"/>
      <c r="Z683" s="16"/>
      <c r="AA683" s="16"/>
      <c r="AB683" s="16"/>
      <c r="AC683" s="16"/>
    </row>
    <row r="684" spans="1:29" ht="12.75" customHeight="1" x14ac:dyDescent="0.2">
      <c r="A684" s="13"/>
      <c r="B684" s="13"/>
      <c r="C684" s="74"/>
      <c r="D684" s="5"/>
      <c r="E684" s="5"/>
      <c r="F684" s="5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20"/>
      <c r="U684" s="16"/>
      <c r="V684" s="16"/>
      <c r="W684" s="16"/>
      <c r="X684" s="16"/>
      <c r="Y684" s="16"/>
      <c r="Z684" s="16"/>
      <c r="AA684" s="16"/>
      <c r="AB684" s="16"/>
      <c r="AC684" s="16"/>
    </row>
    <row r="685" spans="1:29" ht="12.75" customHeight="1" x14ac:dyDescent="0.2">
      <c r="A685" s="13"/>
      <c r="B685" s="13"/>
      <c r="C685" s="74"/>
      <c r="D685" s="5"/>
      <c r="E685" s="5"/>
      <c r="F685" s="5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20"/>
      <c r="U685" s="16"/>
      <c r="V685" s="16"/>
      <c r="W685" s="16"/>
      <c r="X685" s="16"/>
      <c r="Y685" s="16"/>
      <c r="Z685" s="16"/>
      <c r="AA685" s="16"/>
      <c r="AB685" s="16"/>
      <c r="AC685" s="16"/>
    </row>
    <row r="686" spans="1:29" ht="12.75" customHeight="1" x14ac:dyDescent="0.2">
      <c r="A686" s="13"/>
      <c r="B686" s="13"/>
      <c r="C686" s="74"/>
      <c r="D686" s="5"/>
      <c r="E686" s="5"/>
      <c r="F686" s="5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20"/>
      <c r="U686" s="16"/>
      <c r="V686" s="16"/>
      <c r="W686" s="16"/>
      <c r="X686" s="16"/>
      <c r="Y686" s="16"/>
      <c r="Z686" s="16"/>
      <c r="AA686" s="16"/>
      <c r="AB686" s="16"/>
      <c r="AC686" s="16"/>
    </row>
    <row r="687" spans="1:29" ht="12.75" customHeight="1" x14ac:dyDescent="0.2">
      <c r="A687" s="13"/>
      <c r="B687" s="13"/>
      <c r="C687" s="74"/>
      <c r="D687" s="5"/>
      <c r="E687" s="5"/>
      <c r="F687" s="5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20"/>
      <c r="U687" s="16"/>
      <c r="V687" s="16"/>
      <c r="W687" s="16"/>
      <c r="X687" s="16"/>
      <c r="Y687" s="16"/>
      <c r="Z687" s="16"/>
      <c r="AA687" s="16"/>
      <c r="AB687" s="16"/>
      <c r="AC687" s="16"/>
    </row>
    <row r="688" spans="1:29" ht="12.75" customHeight="1" x14ac:dyDescent="0.2">
      <c r="A688" s="13"/>
      <c r="B688" s="13"/>
      <c r="C688" s="74"/>
      <c r="D688" s="5"/>
      <c r="E688" s="5"/>
      <c r="F688" s="5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20"/>
      <c r="U688" s="16"/>
      <c r="V688" s="16"/>
      <c r="W688" s="16"/>
      <c r="X688" s="16"/>
      <c r="Y688" s="16"/>
      <c r="Z688" s="16"/>
      <c r="AA688" s="16"/>
      <c r="AB688" s="16"/>
      <c r="AC688" s="16"/>
    </row>
    <row r="689" spans="1:29" ht="12.75" customHeight="1" x14ac:dyDescent="0.2">
      <c r="A689" s="13"/>
      <c r="B689" s="13"/>
      <c r="C689" s="74"/>
      <c r="D689" s="5"/>
      <c r="E689" s="5"/>
      <c r="F689" s="5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20"/>
      <c r="U689" s="16"/>
      <c r="V689" s="16"/>
      <c r="W689" s="16"/>
      <c r="X689" s="16"/>
      <c r="Y689" s="16"/>
      <c r="Z689" s="16"/>
      <c r="AA689" s="16"/>
      <c r="AB689" s="16"/>
      <c r="AC689" s="16"/>
    </row>
    <row r="690" spans="1:29" ht="12.75" customHeight="1" x14ac:dyDescent="0.2">
      <c r="A690" s="13"/>
      <c r="B690" s="13"/>
      <c r="C690" s="74"/>
      <c r="D690" s="5"/>
      <c r="E690" s="5"/>
      <c r="F690" s="5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20"/>
      <c r="U690" s="16"/>
      <c r="V690" s="16"/>
      <c r="W690" s="16"/>
      <c r="X690" s="16"/>
      <c r="Y690" s="16"/>
      <c r="Z690" s="16"/>
      <c r="AA690" s="16"/>
      <c r="AB690" s="16"/>
      <c r="AC690" s="16"/>
    </row>
    <row r="691" spans="1:29" ht="12.75" customHeight="1" x14ac:dyDescent="0.2">
      <c r="A691" s="13"/>
      <c r="B691" s="13"/>
      <c r="C691" s="74"/>
      <c r="D691" s="5"/>
      <c r="E691" s="5"/>
      <c r="F691" s="5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20"/>
      <c r="U691" s="16"/>
      <c r="V691" s="16"/>
      <c r="W691" s="16"/>
      <c r="X691" s="16"/>
      <c r="Y691" s="16"/>
      <c r="Z691" s="16"/>
      <c r="AA691" s="16"/>
      <c r="AB691" s="16"/>
      <c r="AC691" s="16"/>
    </row>
    <row r="692" spans="1:29" ht="12.75" customHeight="1" x14ac:dyDescent="0.2">
      <c r="A692" s="13"/>
      <c r="B692" s="13"/>
      <c r="C692" s="74"/>
      <c r="D692" s="5"/>
      <c r="E692" s="5"/>
      <c r="F692" s="5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20"/>
      <c r="U692" s="16"/>
      <c r="V692" s="16"/>
      <c r="W692" s="16"/>
      <c r="X692" s="16"/>
      <c r="Y692" s="16"/>
      <c r="Z692" s="16"/>
      <c r="AA692" s="16"/>
      <c r="AB692" s="16"/>
      <c r="AC692" s="16"/>
    </row>
    <row r="693" spans="1:29" ht="12.75" customHeight="1" x14ac:dyDescent="0.2">
      <c r="A693" s="13"/>
      <c r="B693" s="13"/>
      <c r="C693" s="74"/>
      <c r="D693" s="5"/>
      <c r="E693" s="5"/>
      <c r="F693" s="5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20"/>
      <c r="U693" s="16"/>
      <c r="V693" s="16"/>
      <c r="W693" s="16"/>
      <c r="X693" s="16"/>
      <c r="Y693" s="16"/>
      <c r="Z693" s="16"/>
      <c r="AA693" s="16"/>
      <c r="AB693" s="16"/>
      <c r="AC693" s="16"/>
    </row>
    <row r="694" spans="1:29" ht="12.75" customHeight="1" x14ac:dyDescent="0.2">
      <c r="A694" s="13"/>
      <c r="B694" s="13"/>
      <c r="C694" s="74"/>
      <c r="D694" s="5"/>
      <c r="E694" s="5"/>
      <c r="F694" s="5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20"/>
      <c r="U694" s="16"/>
      <c r="V694" s="16"/>
      <c r="W694" s="16"/>
      <c r="X694" s="16"/>
      <c r="Y694" s="16"/>
      <c r="Z694" s="16"/>
      <c r="AA694" s="16"/>
      <c r="AB694" s="16"/>
      <c r="AC694" s="16"/>
    </row>
    <row r="695" spans="1:29" ht="12.75" customHeight="1" x14ac:dyDescent="0.2">
      <c r="A695" s="13"/>
      <c r="B695" s="13"/>
      <c r="C695" s="74"/>
      <c r="D695" s="5"/>
      <c r="E695" s="5"/>
      <c r="F695" s="5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20"/>
      <c r="U695" s="16"/>
      <c r="V695" s="16"/>
      <c r="W695" s="16"/>
      <c r="X695" s="16"/>
      <c r="Y695" s="16"/>
      <c r="Z695" s="16"/>
      <c r="AA695" s="16"/>
      <c r="AB695" s="16"/>
      <c r="AC695" s="16"/>
    </row>
    <row r="696" spans="1:29" ht="12.75" customHeight="1" x14ac:dyDescent="0.2">
      <c r="A696" s="13"/>
      <c r="B696" s="13"/>
      <c r="C696" s="74"/>
      <c r="D696" s="5"/>
      <c r="E696" s="5"/>
      <c r="F696" s="5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20"/>
      <c r="U696" s="16"/>
      <c r="V696" s="16"/>
      <c r="W696" s="16"/>
      <c r="X696" s="16"/>
      <c r="Y696" s="16"/>
      <c r="Z696" s="16"/>
      <c r="AA696" s="16"/>
      <c r="AB696" s="16"/>
      <c r="AC696" s="16"/>
    </row>
    <row r="697" spans="1:29" ht="12.75" customHeight="1" x14ac:dyDescent="0.2">
      <c r="A697" s="13"/>
      <c r="B697" s="13"/>
      <c r="C697" s="74"/>
      <c r="D697" s="5"/>
      <c r="E697" s="5"/>
      <c r="F697" s="5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20"/>
      <c r="U697" s="16"/>
      <c r="V697" s="16"/>
      <c r="W697" s="16"/>
      <c r="X697" s="16"/>
      <c r="Y697" s="16"/>
      <c r="Z697" s="16"/>
      <c r="AA697" s="16"/>
      <c r="AB697" s="16"/>
      <c r="AC697" s="16"/>
    </row>
    <row r="698" spans="1:29" ht="12.75" customHeight="1" x14ac:dyDescent="0.2">
      <c r="A698" s="13"/>
      <c r="B698" s="13"/>
      <c r="C698" s="74"/>
      <c r="D698" s="5"/>
      <c r="E698" s="5"/>
      <c r="F698" s="5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20"/>
      <c r="U698" s="16"/>
      <c r="V698" s="16"/>
      <c r="W698" s="16"/>
      <c r="X698" s="16"/>
      <c r="Y698" s="16"/>
      <c r="Z698" s="16"/>
      <c r="AA698" s="16"/>
      <c r="AB698" s="16"/>
      <c r="AC698" s="16"/>
    </row>
    <row r="699" spans="1:29" ht="12.75" customHeight="1" x14ac:dyDescent="0.2">
      <c r="A699" s="13"/>
      <c r="B699" s="13"/>
      <c r="C699" s="74"/>
      <c r="D699" s="5"/>
      <c r="E699" s="5"/>
      <c r="F699" s="5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20"/>
      <c r="U699" s="16"/>
      <c r="V699" s="16"/>
      <c r="W699" s="16"/>
      <c r="X699" s="16"/>
      <c r="Y699" s="16"/>
      <c r="Z699" s="16"/>
      <c r="AA699" s="16"/>
      <c r="AB699" s="16"/>
      <c r="AC699" s="16"/>
    </row>
    <row r="700" spans="1:29" ht="12.75" customHeight="1" x14ac:dyDescent="0.2">
      <c r="A700" s="13"/>
      <c r="B700" s="13"/>
      <c r="C700" s="74"/>
      <c r="D700" s="5"/>
      <c r="E700" s="5"/>
      <c r="F700" s="5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20"/>
      <c r="U700" s="16"/>
      <c r="V700" s="16"/>
      <c r="W700" s="16"/>
      <c r="X700" s="16"/>
      <c r="Y700" s="16"/>
      <c r="Z700" s="16"/>
      <c r="AA700" s="16"/>
      <c r="AB700" s="16"/>
      <c r="AC700" s="16"/>
    </row>
    <row r="701" spans="1:29" ht="12.75" customHeight="1" x14ac:dyDescent="0.2">
      <c r="A701" s="13"/>
      <c r="B701" s="13"/>
      <c r="C701" s="74"/>
      <c r="D701" s="5"/>
      <c r="E701" s="5"/>
      <c r="F701" s="5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20"/>
      <c r="U701" s="16"/>
      <c r="V701" s="16"/>
      <c r="W701" s="16"/>
      <c r="X701" s="16"/>
      <c r="Y701" s="16"/>
      <c r="Z701" s="16"/>
      <c r="AA701" s="16"/>
      <c r="AB701" s="16"/>
      <c r="AC701" s="16"/>
    </row>
    <row r="702" spans="1:29" ht="12.75" customHeight="1" x14ac:dyDescent="0.2">
      <c r="A702" s="13"/>
      <c r="B702" s="13"/>
      <c r="C702" s="74"/>
      <c r="D702" s="5"/>
      <c r="E702" s="5"/>
      <c r="F702" s="5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20"/>
      <c r="U702" s="16"/>
      <c r="V702" s="16"/>
      <c r="W702" s="16"/>
      <c r="X702" s="16"/>
      <c r="Y702" s="16"/>
      <c r="Z702" s="16"/>
      <c r="AA702" s="16"/>
      <c r="AB702" s="16"/>
      <c r="AC702" s="16"/>
    </row>
    <row r="703" spans="1:29" ht="12.75" customHeight="1" x14ac:dyDescent="0.2">
      <c r="A703" s="13"/>
      <c r="B703" s="13"/>
      <c r="C703" s="74"/>
      <c r="D703" s="5"/>
      <c r="E703" s="5"/>
      <c r="F703" s="5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20"/>
      <c r="U703" s="16"/>
      <c r="V703" s="16"/>
      <c r="W703" s="16"/>
      <c r="X703" s="16"/>
      <c r="Y703" s="16"/>
      <c r="Z703" s="16"/>
      <c r="AA703" s="16"/>
      <c r="AB703" s="16"/>
      <c r="AC703" s="16"/>
    </row>
    <row r="704" spans="1:29" ht="12.75" customHeight="1" x14ac:dyDescent="0.2">
      <c r="A704" s="13"/>
      <c r="B704" s="13"/>
      <c r="C704" s="74"/>
      <c r="D704" s="5"/>
      <c r="E704" s="5"/>
      <c r="F704" s="5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20"/>
      <c r="U704" s="16"/>
      <c r="V704" s="16"/>
      <c r="W704" s="16"/>
      <c r="X704" s="16"/>
      <c r="Y704" s="16"/>
      <c r="Z704" s="16"/>
      <c r="AA704" s="16"/>
      <c r="AB704" s="16"/>
      <c r="AC704" s="16"/>
    </row>
    <row r="705" spans="1:29" ht="12.75" customHeight="1" x14ac:dyDescent="0.2">
      <c r="A705" s="13"/>
      <c r="B705" s="13"/>
      <c r="C705" s="74"/>
      <c r="D705" s="5"/>
      <c r="E705" s="5"/>
      <c r="F705" s="5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20"/>
      <c r="U705" s="16"/>
      <c r="V705" s="16"/>
      <c r="W705" s="16"/>
      <c r="X705" s="16"/>
      <c r="Y705" s="16"/>
      <c r="Z705" s="16"/>
      <c r="AA705" s="16"/>
      <c r="AB705" s="16"/>
      <c r="AC705" s="16"/>
    </row>
    <row r="706" spans="1:29" ht="12.75" customHeight="1" x14ac:dyDescent="0.2">
      <c r="A706" s="13"/>
      <c r="B706" s="13"/>
      <c r="C706" s="74"/>
      <c r="D706" s="5"/>
      <c r="E706" s="5"/>
      <c r="F706" s="5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20"/>
      <c r="U706" s="16"/>
      <c r="V706" s="16"/>
      <c r="W706" s="16"/>
      <c r="X706" s="16"/>
      <c r="Y706" s="16"/>
      <c r="Z706" s="16"/>
      <c r="AA706" s="16"/>
      <c r="AB706" s="16"/>
      <c r="AC706" s="16"/>
    </row>
    <row r="707" spans="1:29" ht="12.75" customHeight="1" x14ac:dyDescent="0.2">
      <c r="A707" s="13"/>
      <c r="B707" s="13"/>
      <c r="C707" s="74"/>
      <c r="D707" s="5"/>
      <c r="E707" s="5"/>
      <c r="F707" s="5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20"/>
      <c r="U707" s="16"/>
      <c r="V707" s="16"/>
      <c r="W707" s="16"/>
      <c r="X707" s="16"/>
      <c r="Y707" s="16"/>
      <c r="Z707" s="16"/>
      <c r="AA707" s="16"/>
      <c r="AB707" s="16"/>
      <c r="AC707" s="16"/>
    </row>
    <row r="708" spans="1:29" ht="12.75" customHeight="1" x14ac:dyDescent="0.2">
      <c r="A708" s="13"/>
      <c r="B708" s="13"/>
      <c r="C708" s="74"/>
      <c r="D708" s="5"/>
      <c r="E708" s="5"/>
      <c r="F708" s="5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20"/>
      <c r="U708" s="16"/>
      <c r="V708" s="16"/>
      <c r="W708" s="16"/>
      <c r="X708" s="16"/>
      <c r="Y708" s="16"/>
      <c r="Z708" s="16"/>
      <c r="AA708" s="16"/>
      <c r="AB708" s="16"/>
      <c r="AC708" s="16"/>
    </row>
    <row r="709" spans="1:29" ht="12.75" customHeight="1" x14ac:dyDescent="0.2">
      <c r="A709" s="13"/>
      <c r="B709" s="13"/>
      <c r="C709" s="74"/>
      <c r="D709" s="5"/>
      <c r="E709" s="5"/>
      <c r="F709" s="5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20"/>
      <c r="U709" s="16"/>
      <c r="V709" s="16"/>
      <c r="W709" s="16"/>
      <c r="X709" s="16"/>
      <c r="Y709" s="16"/>
      <c r="Z709" s="16"/>
      <c r="AA709" s="16"/>
      <c r="AB709" s="16"/>
      <c r="AC709" s="16"/>
    </row>
    <row r="710" spans="1:29" ht="12.75" customHeight="1" x14ac:dyDescent="0.2">
      <c r="A710" s="13"/>
      <c r="B710" s="13"/>
      <c r="C710" s="74"/>
      <c r="D710" s="5"/>
      <c r="E710" s="5"/>
      <c r="F710" s="5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20"/>
      <c r="U710" s="16"/>
      <c r="V710" s="16"/>
      <c r="W710" s="16"/>
      <c r="X710" s="16"/>
      <c r="Y710" s="16"/>
      <c r="Z710" s="16"/>
      <c r="AA710" s="16"/>
      <c r="AB710" s="16"/>
      <c r="AC710" s="16"/>
    </row>
    <row r="711" spans="1:29" ht="12.75" customHeight="1" x14ac:dyDescent="0.2">
      <c r="A711" s="13"/>
      <c r="B711" s="13"/>
      <c r="C711" s="74"/>
      <c r="D711" s="5"/>
      <c r="E711" s="5"/>
      <c r="F711" s="5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20"/>
      <c r="U711" s="16"/>
      <c r="V711" s="16"/>
      <c r="W711" s="16"/>
      <c r="X711" s="16"/>
      <c r="Y711" s="16"/>
      <c r="Z711" s="16"/>
      <c r="AA711" s="16"/>
      <c r="AB711" s="16"/>
      <c r="AC711" s="16"/>
    </row>
    <row r="712" spans="1:29" ht="12.75" customHeight="1" x14ac:dyDescent="0.2">
      <c r="A712" s="13"/>
      <c r="B712" s="13"/>
      <c r="C712" s="74"/>
      <c r="D712" s="5"/>
      <c r="E712" s="5"/>
      <c r="F712" s="5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20"/>
      <c r="U712" s="16"/>
      <c r="V712" s="16"/>
      <c r="W712" s="16"/>
      <c r="X712" s="16"/>
      <c r="Y712" s="16"/>
      <c r="Z712" s="16"/>
      <c r="AA712" s="16"/>
      <c r="AB712" s="16"/>
      <c r="AC712" s="16"/>
    </row>
    <row r="713" spans="1:29" ht="12.75" customHeight="1" x14ac:dyDescent="0.2">
      <c r="A713" s="13"/>
      <c r="B713" s="13"/>
      <c r="C713" s="74"/>
      <c r="D713" s="5"/>
      <c r="E713" s="5"/>
      <c r="F713" s="5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20"/>
      <c r="U713" s="16"/>
      <c r="V713" s="16"/>
      <c r="W713" s="16"/>
      <c r="X713" s="16"/>
      <c r="Y713" s="16"/>
      <c r="Z713" s="16"/>
      <c r="AA713" s="16"/>
      <c r="AB713" s="16"/>
      <c r="AC713" s="16"/>
    </row>
    <row r="714" spans="1:29" ht="12.75" customHeight="1" x14ac:dyDescent="0.2">
      <c r="A714" s="13"/>
      <c r="B714" s="13"/>
      <c r="C714" s="74"/>
      <c r="D714" s="5"/>
      <c r="E714" s="5"/>
      <c r="F714" s="5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20"/>
      <c r="U714" s="16"/>
      <c r="V714" s="16"/>
      <c r="W714" s="16"/>
      <c r="X714" s="16"/>
      <c r="Y714" s="16"/>
      <c r="Z714" s="16"/>
      <c r="AA714" s="16"/>
      <c r="AB714" s="16"/>
      <c r="AC714" s="16"/>
    </row>
    <row r="715" spans="1:29" ht="12.75" customHeight="1" x14ac:dyDescent="0.2">
      <c r="A715" s="13"/>
      <c r="B715" s="13"/>
      <c r="C715" s="74"/>
      <c r="D715" s="5"/>
      <c r="E715" s="5"/>
      <c r="F715" s="5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20"/>
      <c r="U715" s="16"/>
      <c r="V715" s="16"/>
      <c r="W715" s="16"/>
      <c r="X715" s="16"/>
      <c r="Y715" s="16"/>
      <c r="Z715" s="16"/>
      <c r="AA715" s="16"/>
      <c r="AB715" s="16"/>
      <c r="AC715" s="16"/>
    </row>
    <row r="716" spans="1:29" ht="12.75" customHeight="1" x14ac:dyDescent="0.2">
      <c r="A716" s="13"/>
      <c r="B716" s="13"/>
      <c r="C716" s="74"/>
      <c r="D716" s="5"/>
      <c r="E716" s="5"/>
      <c r="F716" s="5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20"/>
      <c r="U716" s="16"/>
      <c r="V716" s="16"/>
      <c r="W716" s="16"/>
      <c r="X716" s="16"/>
      <c r="Y716" s="16"/>
      <c r="Z716" s="16"/>
      <c r="AA716" s="16"/>
      <c r="AB716" s="16"/>
      <c r="AC716" s="16"/>
    </row>
    <row r="717" spans="1:29" ht="12.75" customHeight="1" x14ac:dyDescent="0.2">
      <c r="A717" s="13"/>
      <c r="B717" s="13"/>
      <c r="C717" s="74"/>
      <c r="D717" s="5"/>
      <c r="E717" s="5"/>
      <c r="F717" s="5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20"/>
      <c r="U717" s="16"/>
      <c r="V717" s="16"/>
      <c r="W717" s="16"/>
      <c r="X717" s="16"/>
      <c r="Y717" s="16"/>
      <c r="Z717" s="16"/>
      <c r="AA717" s="16"/>
      <c r="AB717" s="16"/>
      <c r="AC717" s="16"/>
    </row>
    <row r="718" spans="1:29" ht="12.75" customHeight="1" x14ac:dyDescent="0.2">
      <c r="A718" s="13"/>
      <c r="B718" s="13"/>
      <c r="C718" s="74"/>
      <c r="D718" s="5"/>
      <c r="E718" s="5"/>
      <c r="F718" s="5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20"/>
      <c r="U718" s="16"/>
      <c r="V718" s="16"/>
      <c r="W718" s="16"/>
      <c r="X718" s="16"/>
      <c r="Y718" s="16"/>
      <c r="Z718" s="16"/>
      <c r="AA718" s="16"/>
      <c r="AB718" s="16"/>
      <c r="AC718" s="16"/>
    </row>
    <row r="719" spans="1:29" ht="12.75" customHeight="1" x14ac:dyDescent="0.2">
      <c r="A719" s="13"/>
      <c r="B719" s="13"/>
      <c r="C719" s="74"/>
      <c r="D719" s="5"/>
      <c r="E719" s="5"/>
      <c r="F719" s="5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20"/>
      <c r="U719" s="16"/>
      <c r="V719" s="16"/>
      <c r="W719" s="16"/>
      <c r="X719" s="16"/>
      <c r="Y719" s="16"/>
      <c r="Z719" s="16"/>
      <c r="AA719" s="16"/>
      <c r="AB719" s="16"/>
      <c r="AC719" s="16"/>
    </row>
    <row r="720" spans="1:29" ht="12.75" customHeight="1" x14ac:dyDescent="0.2">
      <c r="A720" s="13"/>
      <c r="B720" s="13"/>
      <c r="C720" s="74"/>
      <c r="D720" s="5"/>
      <c r="E720" s="5"/>
      <c r="F720" s="5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20"/>
      <c r="U720" s="16"/>
      <c r="V720" s="16"/>
      <c r="W720" s="16"/>
      <c r="X720" s="16"/>
      <c r="Y720" s="16"/>
      <c r="Z720" s="16"/>
      <c r="AA720" s="16"/>
      <c r="AB720" s="16"/>
      <c r="AC720" s="16"/>
    </row>
    <row r="721" spans="1:29" ht="12.75" customHeight="1" x14ac:dyDescent="0.2">
      <c r="A721" s="13"/>
      <c r="B721" s="13"/>
      <c r="C721" s="74"/>
      <c r="D721" s="5"/>
      <c r="E721" s="5"/>
      <c r="F721" s="5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20"/>
      <c r="U721" s="16"/>
      <c r="V721" s="16"/>
      <c r="W721" s="16"/>
      <c r="X721" s="16"/>
      <c r="Y721" s="16"/>
      <c r="Z721" s="16"/>
      <c r="AA721" s="16"/>
      <c r="AB721" s="16"/>
      <c r="AC721" s="16"/>
    </row>
    <row r="722" spans="1:29" ht="12.75" customHeight="1" x14ac:dyDescent="0.2">
      <c r="A722" s="13"/>
      <c r="B722" s="13"/>
      <c r="C722" s="74"/>
      <c r="D722" s="5"/>
      <c r="E722" s="5"/>
      <c r="F722" s="5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20"/>
      <c r="U722" s="16"/>
      <c r="V722" s="16"/>
      <c r="W722" s="16"/>
      <c r="X722" s="16"/>
      <c r="Y722" s="16"/>
      <c r="Z722" s="16"/>
      <c r="AA722" s="16"/>
      <c r="AB722" s="16"/>
      <c r="AC722" s="16"/>
    </row>
    <row r="723" spans="1:29" ht="12.75" customHeight="1" x14ac:dyDescent="0.2">
      <c r="A723" s="13"/>
      <c r="B723" s="13"/>
      <c r="C723" s="74"/>
      <c r="D723" s="5"/>
      <c r="E723" s="5"/>
      <c r="F723" s="5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20"/>
      <c r="U723" s="16"/>
      <c r="V723" s="16"/>
      <c r="W723" s="16"/>
      <c r="X723" s="16"/>
      <c r="Y723" s="16"/>
      <c r="Z723" s="16"/>
      <c r="AA723" s="16"/>
      <c r="AB723" s="16"/>
      <c r="AC723" s="16"/>
    </row>
    <row r="724" spans="1:29" ht="12.75" customHeight="1" x14ac:dyDescent="0.2">
      <c r="A724" s="13"/>
      <c r="B724" s="13"/>
      <c r="C724" s="74"/>
      <c r="D724" s="5"/>
      <c r="E724" s="5"/>
      <c r="F724" s="5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20"/>
      <c r="U724" s="16"/>
      <c r="V724" s="16"/>
      <c r="W724" s="16"/>
      <c r="X724" s="16"/>
      <c r="Y724" s="16"/>
      <c r="Z724" s="16"/>
      <c r="AA724" s="16"/>
      <c r="AB724" s="16"/>
      <c r="AC724" s="16"/>
    </row>
    <row r="725" spans="1:29" ht="12.75" customHeight="1" x14ac:dyDescent="0.2">
      <c r="A725" s="13"/>
      <c r="B725" s="13"/>
      <c r="C725" s="74"/>
      <c r="D725" s="5"/>
      <c r="E725" s="5"/>
      <c r="F725" s="5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20"/>
      <c r="U725" s="16"/>
      <c r="V725" s="16"/>
      <c r="W725" s="16"/>
      <c r="X725" s="16"/>
      <c r="Y725" s="16"/>
      <c r="Z725" s="16"/>
      <c r="AA725" s="16"/>
      <c r="AB725" s="16"/>
      <c r="AC725" s="16"/>
    </row>
    <row r="726" spans="1:29" ht="12.75" customHeight="1" x14ac:dyDescent="0.2">
      <c r="A726" s="13"/>
      <c r="B726" s="13"/>
      <c r="C726" s="74"/>
      <c r="D726" s="5"/>
      <c r="E726" s="5"/>
      <c r="F726" s="5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20"/>
      <c r="U726" s="16"/>
      <c r="V726" s="16"/>
      <c r="W726" s="16"/>
      <c r="X726" s="16"/>
      <c r="Y726" s="16"/>
      <c r="Z726" s="16"/>
      <c r="AA726" s="16"/>
      <c r="AB726" s="16"/>
      <c r="AC726" s="16"/>
    </row>
    <row r="727" spans="1:29" ht="12.75" customHeight="1" x14ac:dyDescent="0.2">
      <c r="A727" s="13"/>
      <c r="B727" s="13"/>
      <c r="C727" s="74"/>
      <c r="D727" s="5"/>
      <c r="E727" s="5"/>
      <c r="F727" s="5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20"/>
      <c r="U727" s="16"/>
      <c r="V727" s="16"/>
      <c r="W727" s="16"/>
      <c r="X727" s="16"/>
      <c r="Y727" s="16"/>
      <c r="Z727" s="16"/>
      <c r="AA727" s="16"/>
      <c r="AB727" s="16"/>
      <c r="AC727" s="16"/>
    </row>
    <row r="728" spans="1:29" ht="12.75" customHeight="1" x14ac:dyDescent="0.2">
      <c r="A728" s="13"/>
      <c r="B728" s="13"/>
      <c r="C728" s="74"/>
      <c r="D728" s="5"/>
      <c r="E728" s="5"/>
      <c r="F728" s="5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20"/>
      <c r="U728" s="16"/>
      <c r="V728" s="16"/>
      <c r="W728" s="16"/>
      <c r="X728" s="16"/>
      <c r="Y728" s="16"/>
      <c r="Z728" s="16"/>
      <c r="AA728" s="16"/>
      <c r="AB728" s="16"/>
      <c r="AC728" s="16"/>
    </row>
    <row r="729" spans="1:29" ht="12.75" customHeight="1" x14ac:dyDescent="0.2">
      <c r="A729" s="13"/>
      <c r="B729" s="13"/>
      <c r="C729" s="74"/>
      <c r="D729" s="5"/>
      <c r="E729" s="5"/>
      <c r="F729" s="5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20"/>
      <c r="U729" s="16"/>
      <c r="V729" s="16"/>
      <c r="W729" s="16"/>
      <c r="X729" s="16"/>
      <c r="Y729" s="16"/>
      <c r="Z729" s="16"/>
      <c r="AA729" s="16"/>
      <c r="AB729" s="16"/>
      <c r="AC729" s="16"/>
    </row>
    <row r="730" spans="1:29" ht="12.75" customHeight="1" x14ac:dyDescent="0.2">
      <c r="A730" s="13"/>
      <c r="B730" s="13"/>
      <c r="C730" s="74"/>
      <c r="D730" s="5"/>
      <c r="E730" s="5"/>
      <c r="F730" s="5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20"/>
      <c r="U730" s="16"/>
      <c r="V730" s="16"/>
      <c r="W730" s="16"/>
      <c r="X730" s="16"/>
      <c r="Y730" s="16"/>
      <c r="Z730" s="16"/>
      <c r="AA730" s="16"/>
      <c r="AB730" s="16"/>
      <c r="AC730" s="16"/>
    </row>
    <row r="731" spans="1:29" ht="12.75" customHeight="1" x14ac:dyDescent="0.2">
      <c r="A731" s="13"/>
      <c r="B731" s="13"/>
      <c r="C731" s="74"/>
      <c r="D731" s="5"/>
      <c r="E731" s="5"/>
      <c r="F731" s="5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20"/>
      <c r="U731" s="16"/>
      <c r="V731" s="16"/>
      <c r="W731" s="16"/>
      <c r="X731" s="16"/>
      <c r="Y731" s="16"/>
      <c r="Z731" s="16"/>
      <c r="AA731" s="16"/>
      <c r="AB731" s="16"/>
      <c r="AC731" s="16"/>
    </row>
    <row r="732" spans="1:29" ht="12.75" customHeight="1" x14ac:dyDescent="0.2">
      <c r="A732" s="13"/>
      <c r="B732" s="13"/>
      <c r="C732" s="74"/>
      <c r="D732" s="5"/>
      <c r="E732" s="5"/>
      <c r="F732" s="5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20"/>
      <c r="U732" s="16"/>
      <c r="V732" s="16"/>
      <c r="W732" s="16"/>
      <c r="X732" s="16"/>
      <c r="Y732" s="16"/>
      <c r="Z732" s="16"/>
      <c r="AA732" s="16"/>
      <c r="AB732" s="16"/>
      <c r="AC732" s="16"/>
    </row>
    <row r="733" spans="1:29" ht="12.75" customHeight="1" x14ac:dyDescent="0.2">
      <c r="A733" s="13"/>
      <c r="B733" s="13"/>
      <c r="C733" s="74"/>
      <c r="D733" s="5"/>
      <c r="E733" s="5"/>
      <c r="F733" s="5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20"/>
      <c r="U733" s="16"/>
      <c r="V733" s="16"/>
      <c r="W733" s="16"/>
      <c r="X733" s="16"/>
      <c r="Y733" s="16"/>
      <c r="Z733" s="16"/>
      <c r="AA733" s="16"/>
      <c r="AB733" s="16"/>
      <c r="AC733" s="16"/>
    </row>
    <row r="734" spans="1:29" ht="12.75" customHeight="1" x14ac:dyDescent="0.2">
      <c r="A734" s="13"/>
      <c r="B734" s="13"/>
      <c r="C734" s="74"/>
      <c r="D734" s="5"/>
      <c r="E734" s="5"/>
      <c r="F734" s="5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20"/>
      <c r="U734" s="16"/>
      <c r="V734" s="16"/>
      <c r="W734" s="16"/>
      <c r="X734" s="16"/>
      <c r="Y734" s="16"/>
      <c r="Z734" s="16"/>
      <c r="AA734" s="16"/>
      <c r="AB734" s="16"/>
      <c r="AC734" s="16"/>
    </row>
    <row r="735" spans="1:29" ht="12.75" customHeight="1" x14ac:dyDescent="0.2">
      <c r="A735" s="13"/>
      <c r="B735" s="13"/>
      <c r="C735" s="74"/>
      <c r="D735" s="5"/>
      <c r="E735" s="5"/>
      <c r="F735" s="5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20"/>
      <c r="U735" s="16"/>
      <c r="V735" s="16"/>
      <c r="W735" s="16"/>
      <c r="X735" s="16"/>
      <c r="Y735" s="16"/>
      <c r="Z735" s="16"/>
      <c r="AA735" s="16"/>
      <c r="AB735" s="16"/>
      <c r="AC735" s="16"/>
    </row>
    <row r="736" spans="1:29" ht="12.75" customHeight="1" x14ac:dyDescent="0.2">
      <c r="A736" s="13"/>
      <c r="B736" s="13"/>
      <c r="C736" s="74"/>
      <c r="D736" s="5"/>
      <c r="E736" s="5"/>
      <c r="F736" s="5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20"/>
      <c r="U736" s="16"/>
      <c r="V736" s="16"/>
      <c r="W736" s="16"/>
      <c r="X736" s="16"/>
      <c r="Y736" s="16"/>
      <c r="Z736" s="16"/>
      <c r="AA736" s="16"/>
      <c r="AB736" s="16"/>
      <c r="AC736" s="16"/>
    </row>
    <row r="737" spans="1:29" ht="12.75" customHeight="1" x14ac:dyDescent="0.2">
      <c r="A737" s="13"/>
      <c r="B737" s="13"/>
      <c r="C737" s="74"/>
      <c r="D737" s="5"/>
      <c r="E737" s="5"/>
      <c r="F737" s="5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20"/>
      <c r="U737" s="16"/>
      <c r="V737" s="16"/>
      <c r="W737" s="16"/>
      <c r="X737" s="16"/>
      <c r="Y737" s="16"/>
      <c r="Z737" s="16"/>
      <c r="AA737" s="16"/>
      <c r="AB737" s="16"/>
      <c r="AC737" s="16"/>
    </row>
    <row r="738" spans="1:29" ht="12.75" customHeight="1" x14ac:dyDescent="0.2">
      <c r="A738" s="13"/>
      <c r="B738" s="13"/>
      <c r="C738" s="74"/>
      <c r="D738" s="5"/>
      <c r="E738" s="5"/>
      <c r="F738" s="5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20"/>
      <c r="U738" s="16"/>
      <c r="V738" s="16"/>
      <c r="W738" s="16"/>
      <c r="X738" s="16"/>
      <c r="Y738" s="16"/>
      <c r="Z738" s="16"/>
      <c r="AA738" s="16"/>
      <c r="AB738" s="16"/>
      <c r="AC738" s="16"/>
    </row>
    <row r="739" spans="1:29" ht="12.75" customHeight="1" x14ac:dyDescent="0.2">
      <c r="A739" s="13"/>
      <c r="B739" s="13"/>
      <c r="C739" s="74"/>
      <c r="D739" s="5"/>
      <c r="E739" s="5"/>
      <c r="F739" s="5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20"/>
      <c r="U739" s="16"/>
      <c r="V739" s="16"/>
      <c r="W739" s="16"/>
      <c r="X739" s="16"/>
      <c r="Y739" s="16"/>
      <c r="Z739" s="16"/>
      <c r="AA739" s="16"/>
      <c r="AB739" s="16"/>
      <c r="AC739" s="16"/>
    </row>
    <row r="740" spans="1:29" ht="12.75" customHeight="1" x14ac:dyDescent="0.2">
      <c r="A740" s="13"/>
      <c r="B740" s="13"/>
      <c r="C740" s="74"/>
      <c r="D740" s="5"/>
      <c r="E740" s="5"/>
      <c r="F740" s="5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20"/>
      <c r="U740" s="16"/>
      <c r="V740" s="16"/>
      <c r="W740" s="16"/>
      <c r="X740" s="16"/>
      <c r="Y740" s="16"/>
      <c r="Z740" s="16"/>
      <c r="AA740" s="16"/>
      <c r="AB740" s="16"/>
      <c r="AC740" s="16"/>
    </row>
    <row r="741" spans="1:29" ht="12.75" customHeight="1" x14ac:dyDescent="0.2">
      <c r="A741" s="13"/>
      <c r="B741" s="13"/>
      <c r="C741" s="74"/>
      <c r="D741" s="5"/>
      <c r="E741" s="5"/>
      <c r="F741" s="5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20"/>
      <c r="U741" s="16"/>
      <c r="V741" s="16"/>
      <c r="W741" s="16"/>
      <c r="X741" s="16"/>
      <c r="Y741" s="16"/>
      <c r="Z741" s="16"/>
      <c r="AA741" s="16"/>
      <c r="AB741" s="16"/>
      <c r="AC741" s="16"/>
    </row>
    <row r="742" spans="1:29" ht="12.75" customHeight="1" x14ac:dyDescent="0.2">
      <c r="A742" s="13"/>
      <c r="B742" s="13"/>
      <c r="C742" s="74"/>
      <c r="D742" s="5"/>
      <c r="E742" s="5"/>
      <c r="F742" s="5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20"/>
      <c r="U742" s="16"/>
      <c r="V742" s="16"/>
      <c r="W742" s="16"/>
      <c r="X742" s="16"/>
      <c r="Y742" s="16"/>
      <c r="Z742" s="16"/>
      <c r="AA742" s="16"/>
      <c r="AB742" s="16"/>
      <c r="AC742" s="16"/>
    </row>
    <row r="743" spans="1:29" ht="12.75" customHeight="1" x14ac:dyDescent="0.2">
      <c r="A743" s="13"/>
      <c r="B743" s="13"/>
      <c r="C743" s="74"/>
      <c r="D743" s="5"/>
      <c r="E743" s="5"/>
      <c r="F743" s="5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20"/>
      <c r="U743" s="16"/>
      <c r="V743" s="16"/>
      <c r="W743" s="16"/>
      <c r="X743" s="16"/>
      <c r="Y743" s="16"/>
      <c r="Z743" s="16"/>
      <c r="AA743" s="16"/>
      <c r="AB743" s="16"/>
      <c r="AC743" s="16"/>
    </row>
    <row r="744" spans="1:29" ht="12.75" customHeight="1" x14ac:dyDescent="0.2">
      <c r="A744" s="13"/>
      <c r="B744" s="13"/>
      <c r="C744" s="74"/>
      <c r="D744" s="5"/>
      <c r="E744" s="5"/>
      <c r="F744" s="5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20"/>
      <c r="U744" s="16"/>
      <c r="V744" s="16"/>
      <c r="W744" s="16"/>
      <c r="X744" s="16"/>
      <c r="Y744" s="16"/>
      <c r="Z744" s="16"/>
      <c r="AA744" s="16"/>
      <c r="AB744" s="16"/>
      <c r="AC744" s="16"/>
    </row>
    <row r="745" spans="1:29" ht="12.75" customHeight="1" x14ac:dyDescent="0.2">
      <c r="A745" s="13"/>
      <c r="B745" s="13"/>
      <c r="C745" s="74"/>
      <c r="D745" s="5"/>
      <c r="E745" s="5"/>
      <c r="F745" s="5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20"/>
      <c r="U745" s="16"/>
      <c r="V745" s="16"/>
      <c r="W745" s="16"/>
      <c r="X745" s="16"/>
      <c r="Y745" s="16"/>
      <c r="Z745" s="16"/>
      <c r="AA745" s="16"/>
      <c r="AB745" s="16"/>
      <c r="AC745" s="16"/>
    </row>
    <row r="746" spans="1:29" ht="12.75" customHeight="1" x14ac:dyDescent="0.2">
      <c r="A746" s="13"/>
      <c r="B746" s="13"/>
      <c r="C746" s="74"/>
      <c r="D746" s="5"/>
      <c r="E746" s="5"/>
      <c r="F746" s="5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20"/>
      <c r="U746" s="16"/>
      <c r="V746" s="16"/>
      <c r="W746" s="16"/>
      <c r="X746" s="16"/>
      <c r="Y746" s="16"/>
      <c r="Z746" s="16"/>
      <c r="AA746" s="16"/>
      <c r="AB746" s="16"/>
      <c r="AC746" s="16"/>
    </row>
    <row r="747" spans="1:29" ht="12.75" customHeight="1" x14ac:dyDescent="0.2">
      <c r="A747" s="13"/>
      <c r="B747" s="13"/>
      <c r="C747" s="74"/>
      <c r="D747" s="5"/>
      <c r="E747" s="5"/>
      <c r="F747" s="5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20"/>
      <c r="U747" s="16"/>
      <c r="V747" s="16"/>
      <c r="W747" s="16"/>
      <c r="X747" s="16"/>
      <c r="Y747" s="16"/>
      <c r="Z747" s="16"/>
      <c r="AA747" s="16"/>
      <c r="AB747" s="16"/>
      <c r="AC747" s="16"/>
    </row>
    <row r="748" spans="1:29" ht="12.75" customHeight="1" x14ac:dyDescent="0.2">
      <c r="A748" s="13"/>
      <c r="B748" s="13"/>
      <c r="C748" s="74"/>
      <c r="D748" s="5"/>
      <c r="E748" s="5"/>
      <c r="F748" s="5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20"/>
      <c r="U748" s="16"/>
      <c r="V748" s="16"/>
      <c r="W748" s="16"/>
      <c r="X748" s="16"/>
      <c r="Y748" s="16"/>
      <c r="Z748" s="16"/>
      <c r="AA748" s="16"/>
      <c r="AB748" s="16"/>
      <c r="AC748" s="16"/>
    </row>
    <row r="749" spans="1:29" ht="12.75" customHeight="1" x14ac:dyDescent="0.2">
      <c r="A749" s="13"/>
      <c r="B749" s="13"/>
      <c r="C749" s="74"/>
      <c r="D749" s="5"/>
      <c r="E749" s="5"/>
      <c r="F749" s="5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20"/>
      <c r="U749" s="16"/>
      <c r="V749" s="16"/>
      <c r="W749" s="16"/>
      <c r="X749" s="16"/>
      <c r="Y749" s="16"/>
      <c r="Z749" s="16"/>
      <c r="AA749" s="16"/>
      <c r="AB749" s="16"/>
      <c r="AC749" s="16"/>
    </row>
    <row r="750" spans="1:29" ht="12.75" customHeight="1" x14ac:dyDescent="0.2">
      <c r="A750" s="13"/>
      <c r="B750" s="13"/>
      <c r="C750" s="74"/>
      <c r="D750" s="5"/>
      <c r="E750" s="5"/>
      <c r="F750" s="5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20"/>
      <c r="U750" s="16"/>
      <c r="V750" s="16"/>
      <c r="W750" s="16"/>
      <c r="X750" s="16"/>
      <c r="Y750" s="16"/>
      <c r="Z750" s="16"/>
      <c r="AA750" s="16"/>
      <c r="AB750" s="16"/>
      <c r="AC750" s="16"/>
    </row>
    <row r="751" spans="1:29" ht="12.75" customHeight="1" x14ac:dyDescent="0.2">
      <c r="A751" s="13"/>
      <c r="B751" s="13"/>
      <c r="C751" s="74"/>
      <c r="D751" s="5"/>
      <c r="E751" s="5"/>
      <c r="F751" s="5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20"/>
      <c r="U751" s="16"/>
      <c r="V751" s="16"/>
      <c r="W751" s="16"/>
      <c r="X751" s="16"/>
      <c r="Y751" s="16"/>
      <c r="Z751" s="16"/>
      <c r="AA751" s="16"/>
      <c r="AB751" s="16"/>
      <c r="AC751" s="16"/>
    </row>
    <row r="752" spans="1:29" ht="12.75" customHeight="1" x14ac:dyDescent="0.2">
      <c r="A752" s="13"/>
      <c r="B752" s="13"/>
      <c r="C752" s="74"/>
      <c r="D752" s="5"/>
      <c r="E752" s="5"/>
      <c r="F752" s="5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20"/>
      <c r="U752" s="16"/>
      <c r="V752" s="16"/>
      <c r="W752" s="16"/>
      <c r="X752" s="16"/>
      <c r="Y752" s="16"/>
      <c r="Z752" s="16"/>
      <c r="AA752" s="16"/>
      <c r="AB752" s="16"/>
      <c r="AC752" s="16"/>
    </row>
    <row r="753" spans="1:29" ht="12.75" customHeight="1" x14ac:dyDescent="0.2">
      <c r="A753" s="13"/>
      <c r="B753" s="13"/>
      <c r="C753" s="74"/>
      <c r="D753" s="5"/>
      <c r="E753" s="5"/>
      <c r="F753" s="5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20"/>
      <c r="U753" s="16"/>
      <c r="V753" s="16"/>
      <c r="W753" s="16"/>
      <c r="X753" s="16"/>
      <c r="Y753" s="16"/>
      <c r="Z753" s="16"/>
      <c r="AA753" s="16"/>
      <c r="AB753" s="16"/>
      <c r="AC753" s="16"/>
    </row>
    <row r="754" spans="1:29" ht="12.75" customHeight="1" x14ac:dyDescent="0.2">
      <c r="A754" s="13"/>
      <c r="B754" s="13"/>
      <c r="C754" s="74"/>
      <c r="D754" s="5"/>
      <c r="E754" s="5"/>
      <c r="F754" s="5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20"/>
      <c r="U754" s="16"/>
      <c r="V754" s="16"/>
      <c r="W754" s="16"/>
      <c r="X754" s="16"/>
      <c r="Y754" s="16"/>
      <c r="Z754" s="16"/>
      <c r="AA754" s="16"/>
      <c r="AB754" s="16"/>
      <c r="AC754" s="16"/>
    </row>
    <row r="755" spans="1:29" ht="12.75" customHeight="1" x14ac:dyDescent="0.2">
      <c r="A755" s="13"/>
      <c r="B755" s="13"/>
      <c r="C755" s="74"/>
      <c r="D755" s="5"/>
      <c r="E755" s="5"/>
      <c r="F755" s="5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20"/>
      <c r="U755" s="16"/>
      <c r="V755" s="16"/>
      <c r="W755" s="16"/>
      <c r="X755" s="16"/>
      <c r="Y755" s="16"/>
      <c r="Z755" s="16"/>
      <c r="AA755" s="16"/>
      <c r="AB755" s="16"/>
      <c r="AC755" s="16"/>
    </row>
    <row r="756" spans="1:29" ht="12.75" customHeight="1" x14ac:dyDescent="0.2">
      <c r="A756" s="13"/>
      <c r="B756" s="13"/>
      <c r="C756" s="74"/>
      <c r="D756" s="5"/>
      <c r="E756" s="5"/>
      <c r="F756" s="5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20"/>
      <c r="U756" s="16"/>
      <c r="V756" s="16"/>
      <c r="W756" s="16"/>
      <c r="X756" s="16"/>
      <c r="Y756" s="16"/>
      <c r="Z756" s="16"/>
      <c r="AA756" s="16"/>
      <c r="AB756" s="16"/>
      <c r="AC756" s="16"/>
    </row>
    <row r="757" spans="1:29" ht="12.75" customHeight="1" x14ac:dyDescent="0.2">
      <c r="A757" s="13"/>
      <c r="B757" s="13"/>
      <c r="C757" s="74"/>
      <c r="D757" s="5"/>
      <c r="E757" s="5"/>
      <c r="F757" s="5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20"/>
      <c r="U757" s="16"/>
      <c r="V757" s="16"/>
      <c r="W757" s="16"/>
      <c r="X757" s="16"/>
      <c r="Y757" s="16"/>
      <c r="Z757" s="16"/>
      <c r="AA757" s="16"/>
      <c r="AB757" s="16"/>
      <c r="AC757" s="16"/>
    </row>
    <row r="758" spans="1:29" ht="12.75" customHeight="1" x14ac:dyDescent="0.2">
      <c r="A758" s="13"/>
      <c r="B758" s="13"/>
      <c r="C758" s="74"/>
      <c r="D758" s="5"/>
      <c r="E758" s="5"/>
      <c r="F758" s="5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20"/>
      <c r="U758" s="16"/>
      <c r="V758" s="16"/>
      <c r="W758" s="16"/>
      <c r="X758" s="16"/>
      <c r="Y758" s="16"/>
      <c r="Z758" s="16"/>
      <c r="AA758" s="16"/>
      <c r="AB758" s="16"/>
      <c r="AC758" s="16"/>
    </row>
    <row r="759" spans="1:29" ht="12.75" customHeight="1" x14ac:dyDescent="0.2">
      <c r="A759" s="13"/>
      <c r="B759" s="13"/>
      <c r="C759" s="74"/>
      <c r="D759" s="5"/>
      <c r="E759" s="5"/>
      <c r="F759" s="5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20"/>
      <c r="U759" s="16"/>
      <c r="V759" s="16"/>
      <c r="W759" s="16"/>
      <c r="X759" s="16"/>
      <c r="Y759" s="16"/>
      <c r="Z759" s="16"/>
      <c r="AA759" s="16"/>
      <c r="AB759" s="16"/>
      <c r="AC759" s="16"/>
    </row>
    <row r="760" spans="1:29" ht="12.75" customHeight="1" x14ac:dyDescent="0.2">
      <c r="A760" s="13"/>
      <c r="B760" s="13"/>
      <c r="C760" s="74"/>
      <c r="D760" s="5"/>
      <c r="E760" s="5"/>
      <c r="F760" s="5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20"/>
      <c r="U760" s="16"/>
      <c r="V760" s="16"/>
      <c r="W760" s="16"/>
      <c r="X760" s="16"/>
      <c r="Y760" s="16"/>
      <c r="Z760" s="16"/>
      <c r="AA760" s="16"/>
      <c r="AB760" s="16"/>
      <c r="AC760" s="16"/>
    </row>
    <row r="761" spans="1:29" ht="12.75" customHeight="1" x14ac:dyDescent="0.2">
      <c r="A761" s="13"/>
      <c r="B761" s="13"/>
      <c r="C761" s="74"/>
      <c r="D761" s="5"/>
      <c r="E761" s="5"/>
      <c r="F761" s="5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20"/>
      <c r="U761" s="16"/>
      <c r="V761" s="16"/>
      <c r="W761" s="16"/>
      <c r="X761" s="16"/>
      <c r="Y761" s="16"/>
      <c r="Z761" s="16"/>
      <c r="AA761" s="16"/>
      <c r="AB761" s="16"/>
      <c r="AC761" s="16"/>
    </row>
    <row r="762" spans="1:29" ht="12.75" customHeight="1" x14ac:dyDescent="0.2">
      <c r="A762" s="13"/>
      <c r="B762" s="13"/>
      <c r="C762" s="74"/>
      <c r="D762" s="5"/>
      <c r="E762" s="5"/>
      <c r="F762" s="5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20"/>
      <c r="U762" s="16"/>
      <c r="V762" s="16"/>
      <c r="W762" s="16"/>
      <c r="X762" s="16"/>
      <c r="Y762" s="16"/>
      <c r="Z762" s="16"/>
      <c r="AA762" s="16"/>
      <c r="AB762" s="16"/>
      <c r="AC762" s="16"/>
    </row>
    <row r="763" spans="1:29" ht="12.75" customHeight="1" x14ac:dyDescent="0.2">
      <c r="A763" s="13"/>
      <c r="B763" s="13"/>
      <c r="C763" s="74"/>
      <c r="D763" s="5"/>
      <c r="E763" s="5"/>
      <c r="F763" s="5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20"/>
      <c r="U763" s="16"/>
      <c r="V763" s="16"/>
      <c r="W763" s="16"/>
      <c r="X763" s="16"/>
      <c r="Y763" s="16"/>
      <c r="Z763" s="16"/>
      <c r="AA763" s="16"/>
      <c r="AB763" s="16"/>
      <c r="AC763" s="16"/>
    </row>
    <row r="764" spans="1:29" ht="12.75" customHeight="1" x14ac:dyDescent="0.2">
      <c r="A764" s="13"/>
      <c r="B764" s="13"/>
      <c r="C764" s="74"/>
      <c r="D764" s="5"/>
      <c r="E764" s="5"/>
      <c r="F764" s="5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20"/>
      <c r="U764" s="16"/>
      <c r="V764" s="16"/>
      <c r="W764" s="16"/>
      <c r="X764" s="16"/>
      <c r="Y764" s="16"/>
      <c r="Z764" s="16"/>
      <c r="AA764" s="16"/>
      <c r="AB764" s="16"/>
      <c r="AC764" s="16"/>
    </row>
    <row r="765" spans="1:29" ht="12.75" customHeight="1" x14ac:dyDescent="0.2">
      <c r="A765" s="13"/>
      <c r="B765" s="13"/>
      <c r="C765" s="74"/>
      <c r="D765" s="5"/>
      <c r="E765" s="5"/>
      <c r="F765" s="5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20"/>
      <c r="U765" s="16"/>
      <c r="V765" s="16"/>
      <c r="W765" s="16"/>
      <c r="X765" s="16"/>
      <c r="Y765" s="16"/>
      <c r="Z765" s="16"/>
      <c r="AA765" s="16"/>
      <c r="AB765" s="16"/>
      <c r="AC765" s="16"/>
    </row>
    <row r="766" spans="1:29" ht="12.75" customHeight="1" x14ac:dyDescent="0.2">
      <c r="A766" s="13"/>
      <c r="B766" s="13"/>
      <c r="C766" s="74"/>
      <c r="D766" s="5"/>
      <c r="E766" s="5"/>
      <c r="F766" s="5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20"/>
      <c r="U766" s="16"/>
      <c r="V766" s="16"/>
      <c r="W766" s="16"/>
      <c r="X766" s="16"/>
      <c r="Y766" s="16"/>
      <c r="Z766" s="16"/>
      <c r="AA766" s="16"/>
      <c r="AB766" s="16"/>
      <c r="AC766" s="16"/>
    </row>
    <row r="767" spans="1:29" ht="12.75" customHeight="1" x14ac:dyDescent="0.2">
      <c r="A767" s="13"/>
      <c r="B767" s="13"/>
      <c r="C767" s="74"/>
      <c r="D767" s="5"/>
      <c r="E767" s="5"/>
      <c r="F767" s="5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20"/>
      <c r="U767" s="16"/>
      <c r="V767" s="16"/>
      <c r="W767" s="16"/>
      <c r="X767" s="16"/>
      <c r="Y767" s="16"/>
      <c r="Z767" s="16"/>
      <c r="AA767" s="16"/>
      <c r="AB767" s="16"/>
      <c r="AC767" s="16"/>
    </row>
    <row r="768" spans="1:29" ht="12.75" customHeight="1" x14ac:dyDescent="0.2">
      <c r="A768" s="13"/>
      <c r="B768" s="13"/>
      <c r="C768" s="74"/>
      <c r="D768" s="5"/>
      <c r="E768" s="5"/>
      <c r="F768" s="5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20"/>
      <c r="U768" s="16"/>
      <c r="V768" s="16"/>
      <c r="W768" s="16"/>
      <c r="X768" s="16"/>
      <c r="Y768" s="16"/>
      <c r="Z768" s="16"/>
      <c r="AA768" s="16"/>
      <c r="AB768" s="16"/>
      <c r="AC768" s="16"/>
    </row>
    <row r="769" spans="1:29" ht="12.75" customHeight="1" x14ac:dyDescent="0.2">
      <c r="A769" s="13"/>
      <c r="B769" s="13"/>
      <c r="C769" s="74"/>
      <c r="D769" s="5"/>
      <c r="E769" s="5"/>
      <c r="F769" s="5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20"/>
      <c r="U769" s="16"/>
      <c r="V769" s="16"/>
      <c r="W769" s="16"/>
      <c r="X769" s="16"/>
      <c r="Y769" s="16"/>
      <c r="Z769" s="16"/>
      <c r="AA769" s="16"/>
      <c r="AB769" s="16"/>
      <c r="AC769" s="16"/>
    </row>
    <row r="770" spans="1:29" ht="12.75" customHeight="1" x14ac:dyDescent="0.2">
      <c r="A770" s="13"/>
      <c r="B770" s="13"/>
      <c r="C770" s="74"/>
      <c r="D770" s="5"/>
      <c r="E770" s="5"/>
      <c r="F770" s="5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20"/>
      <c r="U770" s="16"/>
      <c r="V770" s="16"/>
      <c r="W770" s="16"/>
      <c r="X770" s="16"/>
      <c r="Y770" s="16"/>
      <c r="Z770" s="16"/>
      <c r="AA770" s="16"/>
      <c r="AB770" s="16"/>
      <c r="AC770" s="16"/>
    </row>
    <row r="771" spans="1:29" ht="12.75" customHeight="1" x14ac:dyDescent="0.2">
      <c r="A771" s="13"/>
      <c r="B771" s="13"/>
      <c r="C771" s="74"/>
      <c r="D771" s="5"/>
      <c r="E771" s="5"/>
      <c r="F771" s="5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20"/>
      <c r="U771" s="16"/>
      <c r="V771" s="16"/>
      <c r="W771" s="16"/>
      <c r="X771" s="16"/>
      <c r="Y771" s="16"/>
      <c r="Z771" s="16"/>
      <c r="AA771" s="16"/>
      <c r="AB771" s="16"/>
      <c r="AC771" s="16"/>
    </row>
    <row r="772" spans="1:29" ht="12.75" customHeight="1" x14ac:dyDescent="0.2">
      <c r="A772" s="13"/>
      <c r="B772" s="13"/>
      <c r="C772" s="74"/>
      <c r="D772" s="5"/>
      <c r="E772" s="5"/>
      <c r="F772" s="5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20"/>
      <c r="U772" s="16"/>
      <c r="V772" s="16"/>
      <c r="W772" s="16"/>
      <c r="X772" s="16"/>
      <c r="Y772" s="16"/>
      <c r="Z772" s="16"/>
      <c r="AA772" s="16"/>
      <c r="AB772" s="16"/>
      <c r="AC772" s="16"/>
    </row>
    <row r="773" spans="1:29" ht="12.75" customHeight="1" x14ac:dyDescent="0.2">
      <c r="A773" s="13"/>
      <c r="B773" s="13"/>
      <c r="C773" s="74"/>
      <c r="D773" s="5"/>
      <c r="E773" s="5"/>
      <c r="F773" s="5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20"/>
      <c r="U773" s="16"/>
      <c r="V773" s="16"/>
      <c r="W773" s="16"/>
      <c r="X773" s="16"/>
      <c r="Y773" s="16"/>
      <c r="Z773" s="16"/>
      <c r="AA773" s="16"/>
      <c r="AB773" s="16"/>
      <c r="AC773" s="16"/>
    </row>
    <row r="774" spans="1:29" ht="12.75" customHeight="1" x14ac:dyDescent="0.2">
      <c r="A774" s="13"/>
      <c r="B774" s="13"/>
      <c r="C774" s="74"/>
      <c r="D774" s="5"/>
      <c r="E774" s="5"/>
      <c r="F774" s="5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20"/>
      <c r="U774" s="16"/>
      <c r="V774" s="16"/>
      <c r="W774" s="16"/>
      <c r="X774" s="16"/>
      <c r="Y774" s="16"/>
      <c r="Z774" s="16"/>
      <c r="AA774" s="16"/>
      <c r="AB774" s="16"/>
      <c r="AC774" s="16"/>
    </row>
    <row r="775" spans="1:29" ht="12.75" customHeight="1" x14ac:dyDescent="0.2">
      <c r="A775" s="13"/>
      <c r="B775" s="13"/>
      <c r="C775" s="74"/>
      <c r="D775" s="5"/>
      <c r="E775" s="5"/>
      <c r="F775" s="5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20"/>
      <c r="U775" s="16"/>
      <c r="V775" s="16"/>
      <c r="W775" s="16"/>
      <c r="X775" s="16"/>
      <c r="Y775" s="16"/>
      <c r="Z775" s="16"/>
      <c r="AA775" s="16"/>
      <c r="AB775" s="16"/>
      <c r="AC775" s="16"/>
    </row>
    <row r="776" spans="1:29" ht="12.75" customHeight="1" x14ac:dyDescent="0.2">
      <c r="A776" s="13"/>
      <c r="B776" s="13"/>
      <c r="C776" s="74"/>
      <c r="D776" s="5"/>
      <c r="E776" s="5"/>
      <c r="F776" s="5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20"/>
      <c r="U776" s="16"/>
      <c r="V776" s="16"/>
      <c r="W776" s="16"/>
      <c r="X776" s="16"/>
      <c r="Y776" s="16"/>
      <c r="Z776" s="16"/>
      <c r="AA776" s="16"/>
      <c r="AB776" s="16"/>
      <c r="AC776" s="16"/>
    </row>
    <row r="777" spans="1:29" ht="12.75" customHeight="1" x14ac:dyDescent="0.2">
      <c r="A777" s="13"/>
      <c r="B777" s="13"/>
      <c r="C777" s="74"/>
      <c r="D777" s="5"/>
      <c r="E777" s="5"/>
      <c r="F777" s="5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20"/>
      <c r="U777" s="16"/>
      <c r="V777" s="16"/>
      <c r="W777" s="16"/>
      <c r="X777" s="16"/>
      <c r="Y777" s="16"/>
      <c r="Z777" s="16"/>
      <c r="AA777" s="16"/>
      <c r="AB777" s="16"/>
      <c r="AC777" s="16"/>
    </row>
    <row r="778" spans="1:29" ht="12.75" customHeight="1" x14ac:dyDescent="0.2">
      <c r="A778" s="13"/>
      <c r="B778" s="13"/>
      <c r="C778" s="74"/>
      <c r="D778" s="5"/>
      <c r="E778" s="5"/>
      <c r="F778" s="5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20"/>
      <c r="U778" s="16"/>
      <c r="V778" s="16"/>
      <c r="W778" s="16"/>
      <c r="X778" s="16"/>
      <c r="Y778" s="16"/>
      <c r="Z778" s="16"/>
      <c r="AA778" s="16"/>
      <c r="AB778" s="16"/>
      <c r="AC778" s="16"/>
    </row>
    <row r="779" spans="1:29" ht="12.75" customHeight="1" x14ac:dyDescent="0.2">
      <c r="A779" s="13"/>
      <c r="B779" s="13"/>
      <c r="C779" s="74"/>
      <c r="D779" s="5"/>
      <c r="E779" s="5"/>
      <c r="F779" s="5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20"/>
      <c r="U779" s="16"/>
      <c r="V779" s="16"/>
      <c r="W779" s="16"/>
      <c r="X779" s="16"/>
      <c r="Y779" s="16"/>
      <c r="Z779" s="16"/>
      <c r="AA779" s="16"/>
      <c r="AB779" s="16"/>
      <c r="AC779" s="16"/>
    </row>
    <row r="780" spans="1:29" ht="12.75" customHeight="1" x14ac:dyDescent="0.2">
      <c r="A780" s="13"/>
      <c r="B780" s="13"/>
      <c r="C780" s="74"/>
      <c r="D780" s="5"/>
      <c r="E780" s="5"/>
      <c r="F780" s="5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20"/>
      <c r="U780" s="16"/>
      <c r="V780" s="16"/>
      <c r="W780" s="16"/>
      <c r="X780" s="16"/>
      <c r="Y780" s="16"/>
      <c r="Z780" s="16"/>
      <c r="AA780" s="16"/>
      <c r="AB780" s="16"/>
      <c r="AC780" s="16"/>
    </row>
    <row r="781" spans="1:29" ht="12.75" customHeight="1" x14ac:dyDescent="0.2">
      <c r="A781" s="13"/>
      <c r="B781" s="13"/>
      <c r="C781" s="74"/>
      <c r="D781" s="5"/>
      <c r="E781" s="5"/>
      <c r="F781" s="5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20"/>
      <c r="U781" s="16"/>
      <c r="V781" s="16"/>
      <c r="W781" s="16"/>
      <c r="X781" s="16"/>
      <c r="Y781" s="16"/>
      <c r="Z781" s="16"/>
      <c r="AA781" s="16"/>
      <c r="AB781" s="16"/>
      <c r="AC781" s="16"/>
    </row>
    <row r="782" spans="1:29" ht="12.75" customHeight="1" x14ac:dyDescent="0.2">
      <c r="A782" s="13"/>
      <c r="B782" s="13"/>
      <c r="C782" s="74"/>
      <c r="D782" s="5"/>
      <c r="E782" s="5"/>
      <c r="F782" s="5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20"/>
      <c r="U782" s="16"/>
      <c r="V782" s="16"/>
      <c r="W782" s="16"/>
      <c r="X782" s="16"/>
      <c r="Y782" s="16"/>
      <c r="Z782" s="16"/>
      <c r="AA782" s="16"/>
      <c r="AB782" s="16"/>
      <c r="AC782" s="16"/>
    </row>
    <row r="783" spans="1:29" ht="12.75" customHeight="1" x14ac:dyDescent="0.2">
      <c r="A783" s="13"/>
      <c r="B783" s="13"/>
      <c r="C783" s="74"/>
      <c r="D783" s="5"/>
      <c r="E783" s="5"/>
      <c r="F783" s="5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20"/>
      <c r="U783" s="16"/>
      <c r="V783" s="16"/>
      <c r="W783" s="16"/>
      <c r="X783" s="16"/>
      <c r="Y783" s="16"/>
      <c r="Z783" s="16"/>
      <c r="AA783" s="16"/>
      <c r="AB783" s="16"/>
      <c r="AC783" s="16"/>
    </row>
    <row r="784" spans="1:29" ht="12.75" customHeight="1" x14ac:dyDescent="0.2">
      <c r="A784" s="13"/>
      <c r="B784" s="13"/>
      <c r="C784" s="74"/>
      <c r="D784" s="5"/>
      <c r="E784" s="5"/>
      <c r="F784" s="5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20"/>
      <c r="U784" s="16"/>
      <c r="V784" s="16"/>
      <c r="W784" s="16"/>
      <c r="X784" s="16"/>
      <c r="Y784" s="16"/>
      <c r="Z784" s="16"/>
      <c r="AA784" s="16"/>
      <c r="AB784" s="16"/>
      <c r="AC784" s="16"/>
    </row>
    <row r="785" spans="1:29" ht="12.75" customHeight="1" x14ac:dyDescent="0.2">
      <c r="A785" s="13"/>
      <c r="B785" s="13"/>
      <c r="C785" s="74"/>
      <c r="D785" s="5"/>
      <c r="E785" s="5"/>
      <c r="F785" s="5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20"/>
      <c r="U785" s="16"/>
      <c r="V785" s="16"/>
      <c r="W785" s="16"/>
      <c r="X785" s="16"/>
      <c r="Y785" s="16"/>
      <c r="Z785" s="16"/>
      <c r="AA785" s="16"/>
      <c r="AB785" s="16"/>
      <c r="AC785" s="16"/>
    </row>
    <row r="786" spans="1:29" ht="12.75" customHeight="1" x14ac:dyDescent="0.2">
      <c r="A786" s="13"/>
      <c r="B786" s="13"/>
      <c r="C786" s="74"/>
      <c r="D786" s="5"/>
      <c r="E786" s="5"/>
      <c r="F786" s="5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20"/>
      <c r="U786" s="16"/>
      <c r="V786" s="16"/>
      <c r="W786" s="16"/>
      <c r="X786" s="16"/>
      <c r="Y786" s="16"/>
      <c r="Z786" s="16"/>
      <c r="AA786" s="16"/>
      <c r="AB786" s="16"/>
      <c r="AC786" s="16"/>
    </row>
    <row r="787" spans="1:29" ht="12.75" customHeight="1" x14ac:dyDescent="0.2">
      <c r="A787" s="13"/>
      <c r="B787" s="13"/>
      <c r="C787" s="74"/>
      <c r="D787" s="5"/>
      <c r="E787" s="5"/>
      <c r="F787" s="5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20"/>
      <c r="U787" s="16"/>
      <c r="V787" s="16"/>
      <c r="W787" s="16"/>
      <c r="X787" s="16"/>
      <c r="Y787" s="16"/>
      <c r="Z787" s="16"/>
      <c r="AA787" s="16"/>
      <c r="AB787" s="16"/>
      <c r="AC787" s="16"/>
    </row>
    <row r="788" spans="1:29" ht="12.75" customHeight="1" x14ac:dyDescent="0.2">
      <c r="A788" s="13"/>
      <c r="B788" s="13"/>
      <c r="C788" s="74"/>
      <c r="D788" s="5"/>
      <c r="E788" s="5"/>
      <c r="F788" s="5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20"/>
      <c r="U788" s="16"/>
      <c r="V788" s="16"/>
      <c r="W788" s="16"/>
      <c r="X788" s="16"/>
      <c r="Y788" s="16"/>
      <c r="Z788" s="16"/>
      <c r="AA788" s="16"/>
      <c r="AB788" s="16"/>
      <c r="AC788" s="16"/>
    </row>
    <row r="789" spans="1:29" ht="12.75" customHeight="1" x14ac:dyDescent="0.2">
      <c r="A789" s="13"/>
      <c r="B789" s="13"/>
      <c r="C789" s="74"/>
      <c r="D789" s="5"/>
      <c r="E789" s="5"/>
      <c r="F789" s="5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20"/>
      <c r="U789" s="16"/>
      <c r="V789" s="16"/>
      <c r="W789" s="16"/>
      <c r="X789" s="16"/>
      <c r="Y789" s="16"/>
      <c r="Z789" s="16"/>
      <c r="AA789" s="16"/>
      <c r="AB789" s="16"/>
      <c r="AC789" s="16"/>
    </row>
    <row r="790" spans="1:29" ht="12.75" customHeight="1" x14ac:dyDescent="0.2">
      <c r="A790" s="13"/>
      <c r="B790" s="13"/>
      <c r="C790" s="74"/>
      <c r="D790" s="5"/>
      <c r="E790" s="5"/>
      <c r="F790" s="5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20"/>
      <c r="U790" s="16"/>
      <c r="V790" s="16"/>
      <c r="W790" s="16"/>
      <c r="X790" s="16"/>
      <c r="Y790" s="16"/>
      <c r="Z790" s="16"/>
      <c r="AA790" s="16"/>
      <c r="AB790" s="16"/>
      <c r="AC790" s="16"/>
    </row>
    <row r="791" spans="1:29" ht="12.75" customHeight="1" x14ac:dyDescent="0.2">
      <c r="A791" s="13"/>
      <c r="B791" s="13"/>
      <c r="C791" s="74"/>
      <c r="D791" s="5"/>
      <c r="E791" s="5"/>
      <c r="F791" s="5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20"/>
      <c r="U791" s="16"/>
      <c r="V791" s="16"/>
      <c r="W791" s="16"/>
      <c r="X791" s="16"/>
      <c r="Y791" s="16"/>
      <c r="Z791" s="16"/>
      <c r="AA791" s="16"/>
      <c r="AB791" s="16"/>
      <c r="AC791" s="16"/>
    </row>
    <row r="792" spans="1:29" ht="12.75" customHeight="1" x14ac:dyDescent="0.2">
      <c r="A792" s="13"/>
      <c r="B792" s="13"/>
      <c r="C792" s="74"/>
      <c r="D792" s="5"/>
      <c r="E792" s="5"/>
      <c r="F792" s="5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20"/>
      <c r="U792" s="16"/>
      <c r="V792" s="16"/>
      <c r="W792" s="16"/>
      <c r="X792" s="16"/>
      <c r="Y792" s="16"/>
      <c r="Z792" s="16"/>
      <c r="AA792" s="16"/>
      <c r="AB792" s="16"/>
      <c r="AC792" s="16"/>
    </row>
    <row r="793" spans="1:29" ht="12.75" customHeight="1" x14ac:dyDescent="0.2">
      <c r="A793" s="13"/>
      <c r="B793" s="13"/>
      <c r="C793" s="74"/>
      <c r="D793" s="5"/>
      <c r="E793" s="5"/>
      <c r="F793" s="5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20"/>
      <c r="U793" s="16"/>
      <c r="V793" s="16"/>
      <c r="W793" s="16"/>
      <c r="X793" s="16"/>
      <c r="Y793" s="16"/>
      <c r="Z793" s="16"/>
      <c r="AA793" s="16"/>
      <c r="AB793" s="16"/>
      <c r="AC793" s="16"/>
    </row>
    <row r="794" spans="1:29" ht="12.75" customHeight="1" x14ac:dyDescent="0.2">
      <c r="A794" s="13"/>
      <c r="B794" s="13"/>
      <c r="C794" s="74"/>
      <c r="D794" s="5"/>
      <c r="E794" s="5"/>
      <c r="F794" s="5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20"/>
      <c r="U794" s="16"/>
      <c r="V794" s="16"/>
      <c r="W794" s="16"/>
      <c r="X794" s="16"/>
      <c r="Y794" s="16"/>
      <c r="Z794" s="16"/>
      <c r="AA794" s="16"/>
      <c r="AB794" s="16"/>
      <c r="AC794" s="16"/>
    </row>
    <row r="795" spans="1:29" ht="12.75" customHeight="1" x14ac:dyDescent="0.2">
      <c r="A795" s="13"/>
      <c r="B795" s="13"/>
      <c r="C795" s="74"/>
      <c r="D795" s="5"/>
      <c r="E795" s="5"/>
      <c r="F795" s="5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20"/>
      <c r="U795" s="16"/>
      <c r="V795" s="16"/>
      <c r="W795" s="16"/>
      <c r="X795" s="16"/>
      <c r="Y795" s="16"/>
      <c r="Z795" s="16"/>
      <c r="AA795" s="16"/>
      <c r="AB795" s="16"/>
      <c r="AC795" s="16"/>
    </row>
    <row r="796" spans="1:29" ht="12.75" customHeight="1" x14ac:dyDescent="0.2">
      <c r="A796" s="13"/>
      <c r="B796" s="13"/>
      <c r="C796" s="74"/>
      <c r="D796" s="5"/>
      <c r="E796" s="5"/>
      <c r="F796" s="5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20"/>
      <c r="U796" s="16"/>
      <c r="V796" s="16"/>
      <c r="W796" s="16"/>
      <c r="X796" s="16"/>
      <c r="Y796" s="16"/>
      <c r="Z796" s="16"/>
      <c r="AA796" s="16"/>
      <c r="AB796" s="16"/>
      <c r="AC796" s="16"/>
    </row>
    <row r="797" spans="1:29" ht="12.75" customHeight="1" x14ac:dyDescent="0.2">
      <c r="A797" s="13"/>
      <c r="B797" s="13"/>
      <c r="C797" s="74"/>
      <c r="D797" s="5"/>
      <c r="E797" s="5"/>
      <c r="F797" s="5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20"/>
      <c r="U797" s="16"/>
      <c r="V797" s="16"/>
      <c r="W797" s="16"/>
      <c r="X797" s="16"/>
      <c r="Y797" s="16"/>
      <c r="Z797" s="16"/>
      <c r="AA797" s="16"/>
      <c r="AB797" s="16"/>
      <c r="AC797" s="16"/>
    </row>
    <row r="798" spans="1:29" ht="12.75" customHeight="1" x14ac:dyDescent="0.2">
      <c r="A798" s="13"/>
      <c r="B798" s="13"/>
      <c r="C798" s="74"/>
      <c r="D798" s="5"/>
      <c r="E798" s="5"/>
      <c r="F798" s="5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20"/>
      <c r="U798" s="16"/>
      <c r="V798" s="16"/>
      <c r="W798" s="16"/>
      <c r="X798" s="16"/>
      <c r="Y798" s="16"/>
      <c r="Z798" s="16"/>
      <c r="AA798" s="16"/>
      <c r="AB798" s="16"/>
      <c r="AC798" s="16"/>
    </row>
    <row r="799" spans="1:29" ht="12.75" customHeight="1" x14ac:dyDescent="0.2">
      <c r="A799" s="13"/>
      <c r="B799" s="13"/>
      <c r="C799" s="74"/>
      <c r="D799" s="5"/>
      <c r="E799" s="5"/>
      <c r="F799" s="5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20"/>
      <c r="U799" s="16"/>
      <c r="V799" s="16"/>
      <c r="W799" s="16"/>
      <c r="X799" s="16"/>
      <c r="Y799" s="16"/>
      <c r="Z799" s="16"/>
      <c r="AA799" s="16"/>
      <c r="AB799" s="16"/>
      <c r="AC799" s="16"/>
    </row>
    <row r="800" spans="1:29" ht="12.75" customHeight="1" x14ac:dyDescent="0.2">
      <c r="A800" s="13"/>
      <c r="B800" s="13"/>
      <c r="C800" s="74"/>
      <c r="D800" s="5"/>
      <c r="E800" s="5"/>
      <c r="F800" s="5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20"/>
      <c r="U800" s="16"/>
      <c r="V800" s="16"/>
      <c r="W800" s="16"/>
      <c r="X800" s="16"/>
      <c r="Y800" s="16"/>
      <c r="Z800" s="16"/>
      <c r="AA800" s="16"/>
      <c r="AB800" s="16"/>
      <c r="AC800" s="16"/>
    </row>
    <row r="801" spans="1:29" ht="12.75" customHeight="1" x14ac:dyDescent="0.2">
      <c r="A801" s="13"/>
      <c r="B801" s="13"/>
      <c r="C801" s="74"/>
      <c r="D801" s="5"/>
      <c r="E801" s="5"/>
      <c r="F801" s="5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20"/>
      <c r="U801" s="16"/>
      <c r="V801" s="16"/>
      <c r="W801" s="16"/>
      <c r="X801" s="16"/>
      <c r="Y801" s="16"/>
      <c r="Z801" s="16"/>
      <c r="AA801" s="16"/>
      <c r="AB801" s="16"/>
      <c r="AC801" s="16"/>
    </row>
    <row r="802" spans="1:29" ht="12.75" customHeight="1" x14ac:dyDescent="0.2">
      <c r="A802" s="13"/>
      <c r="B802" s="13"/>
      <c r="C802" s="74"/>
      <c r="D802" s="5"/>
      <c r="E802" s="5"/>
      <c r="F802" s="5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20"/>
      <c r="U802" s="16"/>
      <c r="V802" s="16"/>
      <c r="W802" s="16"/>
      <c r="X802" s="16"/>
      <c r="Y802" s="16"/>
      <c r="Z802" s="16"/>
      <c r="AA802" s="16"/>
      <c r="AB802" s="16"/>
      <c r="AC802" s="16"/>
    </row>
    <row r="803" spans="1:29" ht="12.75" customHeight="1" x14ac:dyDescent="0.2">
      <c r="A803" s="13"/>
      <c r="B803" s="13"/>
      <c r="C803" s="74"/>
      <c r="D803" s="5"/>
      <c r="E803" s="5"/>
      <c r="F803" s="5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20"/>
      <c r="U803" s="16"/>
      <c r="V803" s="16"/>
      <c r="W803" s="16"/>
      <c r="X803" s="16"/>
      <c r="Y803" s="16"/>
      <c r="Z803" s="16"/>
      <c r="AA803" s="16"/>
      <c r="AB803" s="16"/>
      <c r="AC803" s="16"/>
    </row>
    <row r="804" spans="1:29" ht="12.75" customHeight="1" x14ac:dyDescent="0.2">
      <c r="A804" s="13"/>
      <c r="B804" s="13"/>
      <c r="C804" s="74"/>
      <c r="D804" s="5"/>
      <c r="E804" s="5"/>
      <c r="F804" s="5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20"/>
      <c r="U804" s="16"/>
      <c r="V804" s="16"/>
      <c r="W804" s="16"/>
      <c r="X804" s="16"/>
      <c r="Y804" s="16"/>
      <c r="Z804" s="16"/>
      <c r="AA804" s="16"/>
      <c r="AB804" s="16"/>
      <c r="AC804" s="16"/>
    </row>
    <row r="805" spans="1:29" ht="12.75" customHeight="1" x14ac:dyDescent="0.2">
      <c r="A805" s="13"/>
      <c r="B805" s="13"/>
      <c r="C805" s="74"/>
      <c r="D805" s="5"/>
      <c r="E805" s="5"/>
      <c r="F805" s="5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20"/>
      <c r="U805" s="16"/>
      <c r="V805" s="16"/>
      <c r="W805" s="16"/>
      <c r="X805" s="16"/>
      <c r="Y805" s="16"/>
      <c r="Z805" s="16"/>
      <c r="AA805" s="16"/>
      <c r="AB805" s="16"/>
      <c r="AC805" s="16"/>
    </row>
    <row r="806" spans="1:29" ht="12.75" customHeight="1" x14ac:dyDescent="0.2">
      <c r="A806" s="13"/>
      <c r="B806" s="13"/>
      <c r="C806" s="74"/>
      <c r="D806" s="5"/>
      <c r="E806" s="5"/>
      <c r="F806" s="5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20"/>
      <c r="U806" s="16"/>
      <c r="V806" s="16"/>
      <c r="W806" s="16"/>
      <c r="X806" s="16"/>
      <c r="Y806" s="16"/>
      <c r="Z806" s="16"/>
      <c r="AA806" s="16"/>
      <c r="AB806" s="16"/>
      <c r="AC806" s="16"/>
    </row>
    <row r="807" spans="1:29" ht="12.75" customHeight="1" x14ac:dyDescent="0.2">
      <c r="A807" s="13"/>
      <c r="B807" s="13"/>
      <c r="C807" s="74"/>
      <c r="D807" s="5"/>
      <c r="E807" s="5"/>
      <c r="F807" s="5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20"/>
      <c r="U807" s="16"/>
      <c r="V807" s="16"/>
      <c r="W807" s="16"/>
      <c r="X807" s="16"/>
      <c r="Y807" s="16"/>
      <c r="Z807" s="16"/>
      <c r="AA807" s="16"/>
      <c r="AB807" s="16"/>
      <c r="AC807" s="16"/>
    </row>
    <row r="808" spans="1:29" ht="12.75" customHeight="1" x14ac:dyDescent="0.2">
      <c r="A808" s="13"/>
      <c r="B808" s="13"/>
      <c r="C808" s="74"/>
      <c r="D808" s="5"/>
      <c r="E808" s="5"/>
      <c r="F808" s="5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20"/>
      <c r="U808" s="16"/>
      <c r="V808" s="16"/>
      <c r="W808" s="16"/>
      <c r="X808" s="16"/>
      <c r="Y808" s="16"/>
      <c r="Z808" s="16"/>
      <c r="AA808" s="16"/>
      <c r="AB808" s="16"/>
      <c r="AC808" s="16"/>
    </row>
    <row r="809" spans="1:29" ht="12.75" customHeight="1" x14ac:dyDescent="0.2">
      <c r="A809" s="13"/>
      <c r="B809" s="13"/>
      <c r="C809" s="74"/>
      <c r="D809" s="5"/>
      <c r="E809" s="5"/>
      <c r="F809" s="5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20"/>
      <c r="U809" s="16"/>
      <c r="V809" s="16"/>
      <c r="W809" s="16"/>
      <c r="X809" s="16"/>
      <c r="Y809" s="16"/>
      <c r="Z809" s="16"/>
      <c r="AA809" s="16"/>
      <c r="AB809" s="16"/>
      <c r="AC809" s="16"/>
    </row>
    <row r="810" spans="1:29" ht="12.75" customHeight="1" x14ac:dyDescent="0.2">
      <c r="A810" s="13"/>
      <c r="B810" s="13"/>
      <c r="C810" s="74"/>
      <c r="D810" s="5"/>
      <c r="E810" s="5"/>
      <c r="F810" s="5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20"/>
      <c r="U810" s="16"/>
      <c r="V810" s="16"/>
      <c r="W810" s="16"/>
      <c r="X810" s="16"/>
      <c r="Y810" s="16"/>
      <c r="Z810" s="16"/>
      <c r="AA810" s="16"/>
      <c r="AB810" s="16"/>
      <c r="AC810" s="16"/>
    </row>
    <row r="811" spans="1:29" ht="12.75" customHeight="1" x14ac:dyDescent="0.2">
      <c r="A811" s="13"/>
      <c r="B811" s="13"/>
      <c r="C811" s="74"/>
      <c r="D811" s="5"/>
      <c r="E811" s="5"/>
      <c r="F811" s="5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20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1:29" ht="12.75" customHeight="1" x14ac:dyDescent="0.2">
      <c r="A812" s="13"/>
      <c r="B812" s="13"/>
      <c r="C812" s="74"/>
      <c r="D812" s="5"/>
      <c r="E812" s="5"/>
      <c r="F812" s="5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20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1:29" ht="12.75" customHeight="1" x14ac:dyDescent="0.2">
      <c r="A813" s="13"/>
      <c r="B813" s="13"/>
      <c r="C813" s="74"/>
      <c r="D813" s="5"/>
      <c r="E813" s="5"/>
      <c r="F813" s="5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20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1:29" ht="12.75" customHeight="1" x14ac:dyDescent="0.2">
      <c r="A814" s="13"/>
      <c r="B814" s="13"/>
      <c r="C814" s="74"/>
      <c r="D814" s="5"/>
      <c r="E814" s="5"/>
      <c r="F814" s="5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20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1:29" ht="12.75" customHeight="1" x14ac:dyDescent="0.2">
      <c r="A815" s="13"/>
      <c r="B815" s="13"/>
      <c r="C815" s="74"/>
      <c r="D815" s="5"/>
      <c r="E815" s="5"/>
      <c r="F815" s="5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20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1:29" ht="12.75" customHeight="1" x14ac:dyDescent="0.2">
      <c r="A816" s="13"/>
      <c r="B816" s="13"/>
      <c r="C816" s="74"/>
      <c r="D816" s="5"/>
      <c r="E816" s="5"/>
      <c r="F816" s="5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20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:29" ht="12.75" customHeight="1" x14ac:dyDescent="0.2">
      <c r="A817" s="13"/>
      <c r="B817" s="13"/>
      <c r="C817" s="74"/>
      <c r="D817" s="5"/>
      <c r="E817" s="5"/>
      <c r="F817" s="5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20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:29" ht="12.75" customHeight="1" x14ac:dyDescent="0.2">
      <c r="A818" s="13"/>
      <c r="B818" s="13"/>
      <c r="C818" s="74"/>
      <c r="D818" s="5"/>
      <c r="E818" s="5"/>
      <c r="F818" s="5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20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:29" ht="12.75" customHeight="1" x14ac:dyDescent="0.2">
      <c r="A819" s="13"/>
      <c r="B819" s="13"/>
      <c r="C819" s="74"/>
      <c r="D819" s="5"/>
      <c r="E819" s="5"/>
      <c r="F819" s="5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20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:29" ht="12.75" customHeight="1" x14ac:dyDescent="0.2">
      <c r="A820" s="13"/>
      <c r="B820" s="13"/>
      <c r="C820" s="74"/>
      <c r="D820" s="5"/>
      <c r="E820" s="5"/>
      <c r="F820" s="5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20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:29" ht="12.75" customHeight="1" x14ac:dyDescent="0.2">
      <c r="A821" s="13"/>
      <c r="B821" s="13"/>
      <c r="C821" s="74"/>
      <c r="D821" s="5"/>
      <c r="E821" s="5"/>
      <c r="F821" s="5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20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:29" ht="12.75" customHeight="1" x14ac:dyDescent="0.2">
      <c r="A822" s="13"/>
      <c r="B822" s="13"/>
      <c r="C822" s="74"/>
      <c r="D822" s="5"/>
      <c r="E822" s="5"/>
      <c r="F822" s="5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20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:29" ht="12.75" customHeight="1" x14ac:dyDescent="0.2">
      <c r="A823" s="13"/>
      <c r="B823" s="13"/>
      <c r="C823" s="74"/>
      <c r="D823" s="5"/>
      <c r="E823" s="5"/>
      <c r="F823" s="5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20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1:29" ht="12.75" customHeight="1" x14ac:dyDescent="0.2">
      <c r="A824" s="13"/>
      <c r="B824" s="13"/>
      <c r="C824" s="74"/>
      <c r="D824" s="5"/>
      <c r="E824" s="5"/>
      <c r="F824" s="5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20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:29" ht="12.75" customHeight="1" x14ac:dyDescent="0.2">
      <c r="A825" s="13"/>
      <c r="B825" s="13"/>
      <c r="C825" s="74"/>
      <c r="D825" s="5"/>
      <c r="E825" s="5"/>
      <c r="F825" s="5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20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:29" ht="12.75" customHeight="1" x14ac:dyDescent="0.2">
      <c r="A826" s="13"/>
      <c r="B826" s="13"/>
      <c r="C826" s="74"/>
      <c r="D826" s="5"/>
      <c r="E826" s="5"/>
      <c r="F826" s="5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20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:29" ht="12.75" customHeight="1" x14ac:dyDescent="0.2">
      <c r="A827" s="13"/>
      <c r="B827" s="13"/>
      <c r="C827" s="74"/>
      <c r="D827" s="5"/>
      <c r="E827" s="5"/>
      <c r="F827" s="5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20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:29" ht="12.75" customHeight="1" x14ac:dyDescent="0.2">
      <c r="A828" s="13"/>
      <c r="B828" s="13"/>
      <c r="C828" s="74"/>
      <c r="D828" s="5"/>
      <c r="E828" s="5"/>
      <c r="F828" s="5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20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:29" ht="12.75" customHeight="1" x14ac:dyDescent="0.2">
      <c r="A829" s="13"/>
      <c r="B829" s="13"/>
      <c r="C829" s="74"/>
      <c r="D829" s="5"/>
      <c r="E829" s="5"/>
      <c r="F829" s="5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20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:29" ht="12.75" customHeight="1" x14ac:dyDescent="0.2">
      <c r="A830" s="13"/>
      <c r="B830" s="13"/>
      <c r="C830" s="74"/>
      <c r="D830" s="5"/>
      <c r="E830" s="5"/>
      <c r="F830" s="5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20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:29" ht="12.75" customHeight="1" x14ac:dyDescent="0.2">
      <c r="A831" s="13"/>
      <c r="B831" s="13"/>
      <c r="C831" s="74"/>
      <c r="D831" s="5"/>
      <c r="E831" s="5"/>
      <c r="F831" s="5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20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:29" ht="12.75" customHeight="1" x14ac:dyDescent="0.2">
      <c r="A832" s="13"/>
      <c r="B832" s="13"/>
      <c r="C832" s="74"/>
      <c r="D832" s="5"/>
      <c r="E832" s="5"/>
      <c r="F832" s="5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20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:29" ht="12.75" customHeight="1" x14ac:dyDescent="0.2">
      <c r="A833" s="13"/>
      <c r="B833" s="13"/>
      <c r="C833" s="74"/>
      <c r="D833" s="5"/>
      <c r="E833" s="5"/>
      <c r="F833" s="5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20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:29" ht="12.75" customHeight="1" x14ac:dyDescent="0.2">
      <c r="A834" s="13"/>
      <c r="B834" s="13"/>
      <c r="C834" s="74"/>
      <c r="D834" s="5"/>
      <c r="E834" s="5"/>
      <c r="F834" s="5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20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:29" ht="12.75" customHeight="1" x14ac:dyDescent="0.2">
      <c r="A835" s="13"/>
      <c r="B835" s="13"/>
      <c r="C835" s="74"/>
      <c r="D835" s="5"/>
      <c r="E835" s="5"/>
      <c r="F835" s="5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20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:29" ht="12.75" customHeight="1" x14ac:dyDescent="0.2">
      <c r="A836" s="13"/>
      <c r="B836" s="13"/>
      <c r="C836" s="74"/>
      <c r="D836" s="5"/>
      <c r="E836" s="5"/>
      <c r="F836" s="5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20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:29" ht="12.75" customHeight="1" x14ac:dyDescent="0.2">
      <c r="A837" s="13"/>
      <c r="B837" s="13"/>
      <c r="C837" s="74"/>
      <c r="D837" s="5"/>
      <c r="E837" s="5"/>
      <c r="F837" s="5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20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:29" ht="12.75" customHeight="1" x14ac:dyDescent="0.2">
      <c r="A838" s="13"/>
      <c r="B838" s="13"/>
      <c r="C838" s="74"/>
      <c r="D838" s="5"/>
      <c r="E838" s="5"/>
      <c r="F838" s="5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20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:29" ht="12.75" customHeight="1" x14ac:dyDescent="0.2">
      <c r="A839" s="13"/>
      <c r="B839" s="13"/>
      <c r="C839" s="74"/>
      <c r="D839" s="5"/>
      <c r="E839" s="5"/>
      <c r="F839" s="5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20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:29" ht="12.75" customHeight="1" x14ac:dyDescent="0.2">
      <c r="A840" s="13"/>
      <c r="B840" s="13"/>
      <c r="C840" s="74"/>
      <c r="D840" s="5"/>
      <c r="E840" s="5"/>
      <c r="F840" s="5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20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:29" ht="12.75" customHeight="1" x14ac:dyDescent="0.2">
      <c r="A841" s="13"/>
      <c r="B841" s="13"/>
      <c r="C841" s="74"/>
      <c r="D841" s="5"/>
      <c r="E841" s="5"/>
      <c r="F841" s="5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20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:29" ht="12.75" customHeight="1" x14ac:dyDescent="0.2">
      <c r="A842" s="13"/>
      <c r="B842" s="13"/>
      <c r="C842" s="74"/>
      <c r="D842" s="5"/>
      <c r="E842" s="5"/>
      <c r="F842" s="5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20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:29" ht="12.75" customHeight="1" x14ac:dyDescent="0.2">
      <c r="A843" s="13"/>
      <c r="B843" s="13"/>
      <c r="C843" s="74"/>
      <c r="D843" s="5"/>
      <c r="E843" s="5"/>
      <c r="F843" s="5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20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:29" ht="12.75" customHeight="1" x14ac:dyDescent="0.2">
      <c r="A844" s="13"/>
      <c r="B844" s="13"/>
      <c r="C844" s="74"/>
      <c r="D844" s="5"/>
      <c r="E844" s="5"/>
      <c r="F844" s="5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20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:29" ht="12.75" customHeight="1" x14ac:dyDescent="0.2">
      <c r="A845" s="13"/>
      <c r="B845" s="13"/>
      <c r="C845" s="74"/>
      <c r="D845" s="5"/>
      <c r="E845" s="5"/>
      <c r="F845" s="5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20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:29" ht="12.75" customHeight="1" x14ac:dyDescent="0.2">
      <c r="A846" s="13"/>
      <c r="B846" s="13"/>
      <c r="C846" s="74"/>
      <c r="D846" s="5"/>
      <c r="E846" s="5"/>
      <c r="F846" s="5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20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:29" ht="12.75" customHeight="1" x14ac:dyDescent="0.2">
      <c r="A847" s="13"/>
      <c r="B847" s="13"/>
      <c r="C847" s="74"/>
      <c r="D847" s="5"/>
      <c r="E847" s="5"/>
      <c r="F847" s="5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20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:29" ht="12.75" customHeight="1" x14ac:dyDescent="0.2">
      <c r="A848" s="13"/>
      <c r="B848" s="13"/>
      <c r="C848" s="74"/>
      <c r="D848" s="5"/>
      <c r="E848" s="5"/>
      <c r="F848" s="5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20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:29" ht="12.75" customHeight="1" x14ac:dyDescent="0.2">
      <c r="A849" s="13"/>
      <c r="B849" s="13"/>
      <c r="C849" s="74"/>
      <c r="D849" s="5"/>
      <c r="E849" s="5"/>
      <c r="F849" s="5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20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:29" ht="12.75" customHeight="1" x14ac:dyDescent="0.2">
      <c r="A850" s="13"/>
      <c r="B850" s="13"/>
      <c r="C850" s="74"/>
      <c r="D850" s="5"/>
      <c r="E850" s="5"/>
      <c r="F850" s="5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20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:29" ht="12.75" customHeight="1" x14ac:dyDescent="0.2">
      <c r="A851" s="13"/>
      <c r="B851" s="13"/>
      <c r="C851" s="74"/>
      <c r="D851" s="5"/>
      <c r="E851" s="5"/>
      <c r="F851" s="5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20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:29" ht="12.75" customHeight="1" x14ac:dyDescent="0.2">
      <c r="A852" s="13"/>
      <c r="B852" s="13"/>
      <c r="C852" s="74"/>
      <c r="D852" s="5"/>
      <c r="E852" s="5"/>
      <c r="F852" s="5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20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:29" ht="12.75" customHeight="1" x14ac:dyDescent="0.2">
      <c r="A853" s="13"/>
      <c r="B853" s="13"/>
      <c r="C853" s="74"/>
      <c r="D853" s="5"/>
      <c r="E853" s="5"/>
      <c r="F853" s="5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20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:29" ht="12.75" customHeight="1" x14ac:dyDescent="0.2">
      <c r="A854" s="13"/>
      <c r="B854" s="13"/>
      <c r="C854" s="74"/>
      <c r="D854" s="5"/>
      <c r="E854" s="5"/>
      <c r="F854" s="5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20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:29" ht="12.75" customHeight="1" x14ac:dyDescent="0.2">
      <c r="A855" s="13"/>
      <c r="B855" s="13"/>
      <c r="C855" s="74"/>
      <c r="D855" s="5"/>
      <c r="E855" s="5"/>
      <c r="F855" s="5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20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:29" ht="12.75" customHeight="1" x14ac:dyDescent="0.2">
      <c r="A856" s="13"/>
      <c r="B856" s="13"/>
      <c r="C856" s="74"/>
      <c r="D856" s="5"/>
      <c r="E856" s="5"/>
      <c r="F856" s="5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20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:29" ht="12.75" customHeight="1" x14ac:dyDescent="0.2">
      <c r="A857" s="13"/>
      <c r="B857" s="13"/>
      <c r="C857" s="74"/>
      <c r="D857" s="5"/>
      <c r="E857" s="5"/>
      <c r="F857" s="5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20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:29" ht="12.75" customHeight="1" x14ac:dyDescent="0.2">
      <c r="A858" s="13"/>
      <c r="B858" s="13"/>
      <c r="C858" s="74"/>
      <c r="D858" s="5"/>
      <c r="E858" s="5"/>
      <c r="F858" s="5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20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:29" ht="12.75" customHeight="1" x14ac:dyDescent="0.2">
      <c r="A859" s="13"/>
      <c r="B859" s="13"/>
      <c r="C859" s="74"/>
      <c r="D859" s="5"/>
      <c r="E859" s="5"/>
      <c r="F859" s="5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20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:29" ht="12.75" customHeight="1" x14ac:dyDescent="0.2">
      <c r="A860" s="13"/>
      <c r="B860" s="13"/>
      <c r="C860" s="74"/>
      <c r="D860" s="5"/>
      <c r="E860" s="5"/>
      <c r="F860" s="5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20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:29" ht="12.75" customHeight="1" x14ac:dyDescent="0.2">
      <c r="A861" s="13"/>
      <c r="B861" s="13"/>
      <c r="C861" s="74"/>
      <c r="D861" s="5"/>
      <c r="E861" s="5"/>
      <c r="F861" s="5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20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:29" ht="12.75" customHeight="1" x14ac:dyDescent="0.2">
      <c r="A862" s="13"/>
      <c r="B862" s="13"/>
      <c r="C862" s="74"/>
      <c r="D862" s="5"/>
      <c r="E862" s="5"/>
      <c r="F862" s="5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20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:29" ht="12.75" customHeight="1" x14ac:dyDescent="0.2">
      <c r="A863" s="13"/>
      <c r="B863" s="13"/>
      <c r="C863" s="74"/>
      <c r="D863" s="5"/>
      <c r="E863" s="5"/>
      <c r="F863" s="5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20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:29" ht="12.75" customHeight="1" x14ac:dyDescent="0.2">
      <c r="A864" s="13"/>
      <c r="B864" s="13"/>
      <c r="C864" s="74"/>
      <c r="D864" s="5"/>
      <c r="E864" s="5"/>
      <c r="F864" s="5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20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:29" ht="12.75" customHeight="1" x14ac:dyDescent="0.2">
      <c r="A865" s="13"/>
      <c r="B865" s="13"/>
      <c r="C865" s="74"/>
      <c r="D865" s="5"/>
      <c r="E865" s="5"/>
      <c r="F865" s="5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20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:29" ht="12.75" customHeight="1" x14ac:dyDescent="0.2">
      <c r="A866" s="13"/>
      <c r="B866" s="13"/>
      <c r="C866" s="74"/>
      <c r="D866" s="5"/>
      <c r="E866" s="5"/>
      <c r="F866" s="5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20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:29" ht="12.75" customHeight="1" x14ac:dyDescent="0.2">
      <c r="A867" s="13"/>
      <c r="B867" s="13"/>
      <c r="C867" s="74"/>
      <c r="D867" s="5"/>
      <c r="E867" s="5"/>
      <c r="F867" s="5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20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:29" ht="12.75" customHeight="1" x14ac:dyDescent="0.2">
      <c r="A868" s="13"/>
      <c r="B868" s="13"/>
      <c r="C868" s="74"/>
      <c r="D868" s="5"/>
      <c r="E868" s="5"/>
      <c r="F868" s="5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20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:29" ht="12.75" customHeight="1" x14ac:dyDescent="0.2">
      <c r="A869" s="13"/>
      <c r="B869" s="13"/>
      <c r="C869" s="74"/>
      <c r="D869" s="5"/>
      <c r="E869" s="5"/>
      <c r="F869" s="5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20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:29" ht="12.75" customHeight="1" x14ac:dyDescent="0.2">
      <c r="A870" s="13"/>
      <c r="B870" s="13"/>
      <c r="C870" s="74"/>
      <c r="D870" s="5"/>
      <c r="E870" s="5"/>
      <c r="F870" s="5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20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:29" ht="12.75" customHeight="1" x14ac:dyDescent="0.2">
      <c r="A871" s="13"/>
      <c r="B871" s="13"/>
      <c r="C871" s="74"/>
      <c r="D871" s="5"/>
      <c r="E871" s="5"/>
      <c r="F871" s="5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20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:29" ht="12.75" customHeight="1" x14ac:dyDescent="0.2">
      <c r="A872" s="13"/>
      <c r="B872" s="13"/>
      <c r="C872" s="74"/>
      <c r="D872" s="5"/>
      <c r="E872" s="5"/>
      <c r="F872" s="5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20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:29" ht="12.75" customHeight="1" x14ac:dyDescent="0.2">
      <c r="A873" s="13"/>
      <c r="B873" s="13"/>
      <c r="C873" s="74"/>
      <c r="D873" s="5"/>
      <c r="E873" s="5"/>
      <c r="F873" s="5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20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:29" ht="12.75" customHeight="1" x14ac:dyDescent="0.2">
      <c r="A874" s="13"/>
      <c r="B874" s="13"/>
      <c r="C874" s="74"/>
      <c r="D874" s="5"/>
      <c r="E874" s="5"/>
      <c r="F874" s="5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20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:29" ht="12.75" customHeight="1" x14ac:dyDescent="0.2">
      <c r="A875" s="13"/>
      <c r="B875" s="13"/>
      <c r="C875" s="74"/>
      <c r="D875" s="5"/>
      <c r="E875" s="5"/>
      <c r="F875" s="5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20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:29" ht="12.75" customHeight="1" x14ac:dyDescent="0.2">
      <c r="A876" s="13"/>
      <c r="B876" s="13"/>
      <c r="C876" s="74"/>
      <c r="D876" s="5"/>
      <c r="E876" s="5"/>
      <c r="F876" s="5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20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:29" ht="12.75" customHeight="1" x14ac:dyDescent="0.2">
      <c r="A877" s="13"/>
      <c r="B877" s="13"/>
      <c r="C877" s="74"/>
      <c r="D877" s="5"/>
      <c r="E877" s="5"/>
      <c r="F877" s="5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20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:29" ht="12.75" customHeight="1" x14ac:dyDescent="0.2">
      <c r="A878" s="13"/>
      <c r="B878" s="13"/>
      <c r="C878" s="74"/>
      <c r="D878" s="5"/>
      <c r="E878" s="5"/>
      <c r="F878" s="5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20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:29" ht="12.75" customHeight="1" x14ac:dyDescent="0.2">
      <c r="A879" s="13"/>
      <c r="B879" s="13"/>
      <c r="C879" s="74"/>
      <c r="D879" s="5"/>
      <c r="E879" s="5"/>
      <c r="F879" s="5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20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1:29" ht="12.75" customHeight="1" x14ac:dyDescent="0.2">
      <c r="A880" s="13"/>
      <c r="B880" s="13"/>
      <c r="C880" s="74"/>
      <c r="D880" s="5"/>
      <c r="E880" s="5"/>
      <c r="F880" s="5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20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:29" ht="12.75" customHeight="1" x14ac:dyDescent="0.2">
      <c r="A881" s="13"/>
      <c r="B881" s="13"/>
      <c r="C881" s="74"/>
      <c r="D881" s="5"/>
      <c r="E881" s="5"/>
      <c r="F881" s="5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20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1:29" ht="12.75" customHeight="1" x14ac:dyDescent="0.2">
      <c r="A882" s="13"/>
      <c r="B882" s="13"/>
      <c r="C882" s="74"/>
      <c r="D882" s="5"/>
      <c r="E882" s="5"/>
      <c r="F882" s="5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20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:29" ht="12.75" customHeight="1" x14ac:dyDescent="0.2">
      <c r="A883" s="13"/>
      <c r="B883" s="13"/>
      <c r="C883" s="74"/>
      <c r="D883" s="5"/>
      <c r="E883" s="5"/>
      <c r="F883" s="5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20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1:29" ht="12.75" customHeight="1" x14ac:dyDescent="0.2">
      <c r="A884" s="13"/>
      <c r="B884" s="13"/>
      <c r="C884" s="74"/>
      <c r="D884" s="5"/>
      <c r="E884" s="5"/>
      <c r="F884" s="5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20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1:29" ht="12.75" customHeight="1" x14ac:dyDescent="0.2">
      <c r="A885" s="13"/>
      <c r="B885" s="13"/>
      <c r="C885" s="74"/>
      <c r="D885" s="5"/>
      <c r="E885" s="5"/>
      <c r="F885" s="5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20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:29" ht="12.75" customHeight="1" x14ac:dyDescent="0.2">
      <c r="A886" s="13"/>
      <c r="B886" s="13"/>
      <c r="C886" s="74"/>
      <c r="D886" s="5"/>
      <c r="E886" s="5"/>
      <c r="F886" s="5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20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:29" ht="12.75" customHeight="1" x14ac:dyDescent="0.2">
      <c r="A887" s="13"/>
      <c r="B887" s="13"/>
      <c r="C887" s="74"/>
      <c r="D887" s="5"/>
      <c r="E887" s="5"/>
      <c r="F887" s="5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20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1:29" ht="12.75" customHeight="1" x14ac:dyDescent="0.2">
      <c r="A888" s="13"/>
      <c r="B888" s="13"/>
      <c r="C888" s="74"/>
      <c r="D888" s="5"/>
      <c r="E888" s="5"/>
      <c r="F888" s="5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20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:29" ht="12.75" customHeight="1" x14ac:dyDescent="0.2">
      <c r="A889" s="13"/>
      <c r="B889" s="13"/>
      <c r="C889" s="74"/>
      <c r="D889" s="5"/>
      <c r="E889" s="5"/>
      <c r="F889" s="5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20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:29" ht="12.75" customHeight="1" x14ac:dyDescent="0.2">
      <c r="A890" s="13"/>
      <c r="B890" s="13"/>
      <c r="C890" s="74"/>
      <c r="D890" s="5"/>
      <c r="E890" s="5"/>
      <c r="F890" s="5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20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:29" ht="12.75" customHeight="1" x14ac:dyDescent="0.2">
      <c r="A891" s="13"/>
      <c r="B891" s="13"/>
      <c r="C891" s="74"/>
      <c r="D891" s="5"/>
      <c r="E891" s="5"/>
      <c r="F891" s="5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20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:29" ht="12.75" customHeight="1" x14ac:dyDescent="0.2">
      <c r="A892" s="13"/>
      <c r="B892" s="13"/>
      <c r="C892" s="74"/>
      <c r="D892" s="5"/>
      <c r="E892" s="5"/>
      <c r="F892" s="5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20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:29" ht="12.75" customHeight="1" x14ac:dyDescent="0.2">
      <c r="A893" s="13"/>
      <c r="B893" s="13"/>
      <c r="C893" s="74"/>
      <c r="D893" s="5"/>
      <c r="E893" s="5"/>
      <c r="F893" s="5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20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:29" ht="12.75" customHeight="1" x14ac:dyDescent="0.2">
      <c r="A894" s="13"/>
      <c r="B894" s="13"/>
      <c r="C894" s="74"/>
      <c r="D894" s="5"/>
      <c r="E894" s="5"/>
      <c r="F894" s="5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20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:29" ht="12.75" customHeight="1" x14ac:dyDescent="0.2">
      <c r="A895" s="13"/>
      <c r="B895" s="13"/>
      <c r="C895" s="74"/>
      <c r="D895" s="5"/>
      <c r="E895" s="5"/>
      <c r="F895" s="5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20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:29" ht="12.75" customHeight="1" x14ac:dyDescent="0.2">
      <c r="A896" s="13"/>
      <c r="B896" s="13"/>
      <c r="C896" s="74"/>
      <c r="D896" s="5"/>
      <c r="E896" s="5"/>
      <c r="F896" s="5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20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:29" ht="12.75" customHeight="1" x14ac:dyDescent="0.2">
      <c r="A897" s="13"/>
      <c r="B897" s="13"/>
      <c r="C897" s="74"/>
      <c r="D897" s="5"/>
      <c r="E897" s="5"/>
      <c r="F897" s="5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20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:29" ht="12.75" customHeight="1" x14ac:dyDescent="0.2">
      <c r="A898" s="13"/>
      <c r="B898" s="13"/>
      <c r="C898" s="74"/>
      <c r="D898" s="5"/>
      <c r="E898" s="5"/>
      <c r="F898" s="5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20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:29" ht="12.75" customHeight="1" x14ac:dyDescent="0.2">
      <c r="A899" s="13"/>
      <c r="B899" s="13"/>
      <c r="C899" s="74"/>
      <c r="D899" s="5"/>
      <c r="E899" s="5"/>
      <c r="F899" s="5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20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:29" ht="12.75" customHeight="1" x14ac:dyDescent="0.2">
      <c r="A900" s="13"/>
      <c r="B900" s="13"/>
      <c r="C900" s="74"/>
      <c r="D900" s="5"/>
      <c r="E900" s="5"/>
      <c r="F900" s="5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20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:29" ht="12.75" customHeight="1" x14ac:dyDescent="0.2">
      <c r="A901" s="13"/>
      <c r="B901" s="13"/>
      <c r="C901" s="74"/>
      <c r="D901" s="5"/>
      <c r="E901" s="5"/>
      <c r="F901" s="5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20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:29" ht="12.75" customHeight="1" x14ac:dyDescent="0.2">
      <c r="A902" s="13"/>
      <c r="B902" s="13"/>
      <c r="C902" s="74"/>
      <c r="D902" s="5"/>
      <c r="E902" s="5"/>
      <c r="F902" s="5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20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:29" ht="12.75" customHeight="1" x14ac:dyDescent="0.2">
      <c r="A903" s="13"/>
      <c r="B903" s="13"/>
      <c r="C903" s="74"/>
      <c r="D903" s="5"/>
      <c r="E903" s="5"/>
      <c r="F903" s="5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20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:29" ht="12.75" customHeight="1" x14ac:dyDescent="0.2">
      <c r="A904" s="13"/>
      <c r="B904" s="13"/>
      <c r="C904" s="74"/>
      <c r="D904" s="5"/>
      <c r="E904" s="5"/>
      <c r="F904" s="5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20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:29" ht="12.75" customHeight="1" x14ac:dyDescent="0.2">
      <c r="A905" s="13"/>
      <c r="B905" s="13"/>
      <c r="C905" s="74"/>
      <c r="D905" s="5"/>
      <c r="E905" s="5"/>
      <c r="F905" s="5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20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:29" ht="12.75" customHeight="1" x14ac:dyDescent="0.2">
      <c r="A906" s="13"/>
      <c r="B906" s="13"/>
      <c r="C906" s="74"/>
      <c r="D906" s="5"/>
      <c r="E906" s="5"/>
      <c r="F906" s="5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20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:29" ht="12.75" customHeight="1" x14ac:dyDescent="0.2">
      <c r="A907" s="13"/>
      <c r="B907" s="13"/>
      <c r="C907" s="74"/>
      <c r="D907" s="5"/>
      <c r="E907" s="5"/>
      <c r="F907" s="5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20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:29" ht="12.75" customHeight="1" x14ac:dyDescent="0.2">
      <c r="A908" s="13"/>
      <c r="B908" s="13"/>
      <c r="C908" s="74"/>
      <c r="D908" s="5"/>
      <c r="E908" s="5"/>
      <c r="F908" s="5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20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:29" ht="12.75" customHeight="1" x14ac:dyDescent="0.2">
      <c r="A909" s="13"/>
      <c r="B909" s="13"/>
      <c r="C909" s="74"/>
      <c r="D909" s="5"/>
      <c r="E909" s="5"/>
      <c r="F909" s="5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20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:29" ht="12.75" customHeight="1" x14ac:dyDescent="0.2">
      <c r="A910" s="13"/>
      <c r="B910" s="13"/>
      <c r="C910" s="74"/>
      <c r="D910" s="5"/>
      <c r="E910" s="5"/>
      <c r="F910" s="5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20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:29" ht="12.75" customHeight="1" x14ac:dyDescent="0.2">
      <c r="A911" s="13"/>
      <c r="B911" s="13"/>
      <c r="C911" s="74"/>
      <c r="D911" s="5"/>
      <c r="E911" s="5"/>
      <c r="F911" s="5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20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:29" ht="12.75" customHeight="1" x14ac:dyDescent="0.2">
      <c r="A912" s="13"/>
      <c r="B912" s="13"/>
      <c r="C912" s="74"/>
      <c r="D912" s="5"/>
      <c r="E912" s="5"/>
      <c r="F912" s="5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20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:29" ht="12.75" customHeight="1" x14ac:dyDescent="0.2">
      <c r="A913" s="13"/>
      <c r="B913" s="13"/>
      <c r="C913" s="74"/>
      <c r="D913" s="5"/>
      <c r="E913" s="5"/>
      <c r="F913" s="5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20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:29" ht="12.75" customHeight="1" x14ac:dyDescent="0.2">
      <c r="A914" s="13"/>
      <c r="B914" s="13"/>
      <c r="C914" s="74"/>
      <c r="D914" s="5"/>
      <c r="E914" s="5"/>
      <c r="F914" s="5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20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:29" ht="12.75" customHeight="1" x14ac:dyDescent="0.2">
      <c r="A915" s="13"/>
      <c r="B915" s="13"/>
      <c r="C915" s="74"/>
      <c r="D915" s="5"/>
      <c r="E915" s="5"/>
      <c r="F915" s="5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20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:29" ht="12.75" customHeight="1" x14ac:dyDescent="0.2">
      <c r="A916" s="13"/>
      <c r="B916" s="13"/>
      <c r="C916" s="74"/>
      <c r="D916" s="5"/>
      <c r="E916" s="5"/>
      <c r="F916" s="5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20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:29" ht="12.75" customHeight="1" x14ac:dyDescent="0.2">
      <c r="A917" s="13"/>
      <c r="B917" s="13"/>
      <c r="C917" s="74"/>
      <c r="D917" s="5"/>
      <c r="E917" s="5"/>
      <c r="F917" s="5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20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:29" ht="12.75" customHeight="1" x14ac:dyDescent="0.2">
      <c r="A918" s="13"/>
      <c r="B918" s="13"/>
      <c r="C918" s="74"/>
      <c r="D918" s="5"/>
      <c r="E918" s="5"/>
      <c r="F918" s="5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20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1:29" ht="12.75" customHeight="1" x14ac:dyDescent="0.2">
      <c r="A919" s="13"/>
      <c r="B919" s="13"/>
      <c r="C919" s="74"/>
      <c r="D919" s="5"/>
      <c r="E919" s="5"/>
      <c r="F919" s="5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20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1:29" ht="12.75" customHeight="1" x14ac:dyDescent="0.2">
      <c r="A920" s="13"/>
      <c r="B920" s="13"/>
      <c r="C920" s="74"/>
      <c r="D920" s="5"/>
      <c r="E920" s="5"/>
      <c r="F920" s="5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20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1:29" ht="12.75" customHeight="1" x14ac:dyDescent="0.2">
      <c r="A921" s="13"/>
      <c r="B921" s="13"/>
      <c r="C921" s="74"/>
      <c r="D921" s="5"/>
      <c r="E921" s="5"/>
      <c r="F921" s="5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20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1:29" ht="12.75" customHeight="1" x14ac:dyDescent="0.2">
      <c r="A922" s="13"/>
      <c r="B922" s="13"/>
      <c r="C922" s="74"/>
      <c r="D922" s="5"/>
      <c r="E922" s="5"/>
      <c r="F922" s="5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20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1:29" ht="12.75" customHeight="1" x14ac:dyDescent="0.2">
      <c r="A923" s="13"/>
      <c r="B923" s="13"/>
      <c r="C923" s="74"/>
      <c r="D923" s="5"/>
      <c r="E923" s="5"/>
      <c r="F923" s="5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20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1:29" ht="12.75" customHeight="1" x14ac:dyDescent="0.2">
      <c r="A924" s="13"/>
      <c r="B924" s="13"/>
      <c r="C924" s="74"/>
      <c r="D924" s="5"/>
      <c r="E924" s="5"/>
      <c r="F924" s="5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20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1:29" ht="12.75" customHeight="1" x14ac:dyDescent="0.2">
      <c r="A925" s="13"/>
      <c r="B925" s="13"/>
      <c r="C925" s="74"/>
      <c r="D925" s="5"/>
      <c r="E925" s="5"/>
      <c r="F925" s="5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20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1:29" ht="12.75" customHeight="1" x14ac:dyDescent="0.2">
      <c r="A926" s="13"/>
      <c r="B926" s="13"/>
      <c r="C926" s="74"/>
      <c r="D926" s="5"/>
      <c r="E926" s="5"/>
      <c r="F926" s="5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20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1:29" ht="12.75" customHeight="1" x14ac:dyDescent="0.2">
      <c r="A927" s="13"/>
      <c r="B927" s="13"/>
      <c r="C927" s="74"/>
      <c r="D927" s="5"/>
      <c r="E927" s="5"/>
      <c r="F927" s="5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20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1:29" ht="12.75" customHeight="1" x14ac:dyDescent="0.2">
      <c r="A928" s="13"/>
      <c r="B928" s="13"/>
      <c r="C928" s="74"/>
      <c r="D928" s="5"/>
      <c r="E928" s="5"/>
      <c r="F928" s="5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20"/>
      <c r="U928" s="16"/>
      <c r="V928" s="16"/>
      <c r="W928" s="16"/>
      <c r="X928" s="16"/>
      <c r="Y928" s="16"/>
      <c r="Z928" s="16"/>
      <c r="AA928" s="16"/>
      <c r="AB928" s="16"/>
      <c r="AC928" s="16"/>
    </row>
    <row r="929" spans="1:29" ht="12.75" customHeight="1" x14ac:dyDescent="0.2">
      <c r="A929" s="13"/>
      <c r="B929" s="13"/>
      <c r="C929" s="74"/>
      <c r="D929" s="5"/>
      <c r="E929" s="5"/>
      <c r="F929" s="5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20"/>
      <c r="U929" s="16"/>
      <c r="V929" s="16"/>
      <c r="W929" s="16"/>
      <c r="X929" s="16"/>
      <c r="Y929" s="16"/>
      <c r="Z929" s="16"/>
      <c r="AA929" s="16"/>
      <c r="AB929" s="16"/>
      <c r="AC929" s="16"/>
    </row>
    <row r="930" spans="1:29" ht="12.75" customHeight="1" x14ac:dyDescent="0.2">
      <c r="A930" s="13"/>
      <c r="B930" s="13"/>
      <c r="C930" s="74"/>
      <c r="D930" s="5"/>
      <c r="E930" s="5"/>
      <c r="F930" s="5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20"/>
      <c r="U930" s="16"/>
      <c r="V930" s="16"/>
      <c r="W930" s="16"/>
      <c r="X930" s="16"/>
      <c r="Y930" s="16"/>
      <c r="Z930" s="16"/>
      <c r="AA930" s="16"/>
      <c r="AB930" s="16"/>
      <c r="AC930" s="16"/>
    </row>
    <row r="931" spans="1:29" ht="12.75" customHeight="1" x14ac:dyDescent="0.2">
      <c r="A931" s="13"/>
      <c r="B931" s="13"/>
      <c r="C931" s="74"/>
      <c r="D931" s="5"/>
      <c r="E931" s="5"/>
      <c r="F931" s="5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20"/>
      <c r="U931" s="16"/>
      <c r="V931" s="16"/>
      <c r="W931" s="16"/>
      <c r="X931" s="16"/>
      <c r="Y931" s="16"/>
      <c r="Z931" s="16"/>
      <c r="AA931" s="16"/>
      <c r="AB931" s="16"/>
      <c r="AC931" s="16"/>
    </row>
    <row r="932" spans="1:29" ht="12.75" customHeight="1" x14ac:dyDescent="0.2">
      <c r="A932" s="13"/>
      <c r="B932" s="13"/>
      <c r="C932" s="74"/>
      <c r="D932" s="5"/>
      <c r="E932" s="5"/>
      <c r="F932" s="5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20"/>
      <c r="U932" s="16"/>
      <c r="V932" s="16"/>
      <c r="W932" s="16"/>
      <c r="X932" s="16"/>
      <c r="Y932" s="16"/>
      <c r="Z932" s="16"/>
      <c r="AA932" s="16"/>
      <c r="AB932" s="16"/>
      <c r="AC932" s="16"/>
    </row>
    <row r="933" spans="1:29" ht="12.75" customHeight="1" x14ac:dyDescent="0.2">
      <c r="A933" s="13"/>
      <c r="B933" s="13"/>
      <c r="C933" s="74"/>
      <c r="D933" s="5"/>
      <c r="E933" s="5"/>
      <c r="F933" s="5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20"/>
      <c r="U933" s="16"/>
      <c r="V933" s="16"/>
      <c r="W933" s="16"/>
      <c r="X933" s="16"/>
      <c r="Y933" s="16"/>
      <c r="Z933" s="16"/>
      <c r="AA933" s="16"/>
      <c r="AB933" s="16"/>
      <c r="AC933" s="16"/>
    </row>
    <row r="934" spans="1:29" ht="12.75" customHeight="1" x14ac:dyDescent="0.2">
      <c r="A934" s="13"/>
      <c r="B934" s="13"/>
      <c r="C934" s="74"/>
      <c r="D934" s="5"/>
      <c r="E934" s="5"/>
      <c r="F934" s="5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20"/>
      <c r="U934" s="16"/>
      <c r="V934" s="16"/>
      <c r="W934" s="16"/>
      <c r="X934" s="16"/>
      <c r="Y934" s="16"/>
      <c r="Z934" s="16"/>
      <c r="AA934" s="16"/>
      <c r="AB934" s="16"/>
      <c r="AC934" s="16"/>
    </row>
    <row r="935" spans="1:29" ht="12.75" customHeight="1" x14ac:dyDescent="0.2">
      <c r="A935" s="13"/>
      <c r="B935" s="13"/>
      <c r="C935" s="74"/>
      <c r="D935" s="5"/>
      <c r="E935" s="5"/>
      <c r="F935" s="5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20"/>
      <c r="U935" s="16"/>
      <c r="V935" s="16"/>
      <c r="W935" s="16"/>
      <c r="X935" s="16"/>
      <c r="Y935" s="16"/>
      <c r="Z935" s="16"/>
      <c r="AA935" s="16"/>
      <c r="AB935" s="16"/>
      <c r="AC935" s="16"/>
    </row>
    <row r="936" spans="1:29" ht="12.75" customHeight="1" x14ac:dyDescent="0.2">
      <c r="A936" s="13"/>
      <c r="B936" s="13"/>
      <c r="C936" s="74"/>
      <c r="D936" s="5"/>
      <c r="E936" s="5"/>
      <c r="F936" s="5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20"/>
      <c r="U936" s="16"/>
      <c r="V936" s="16"/>
      <c r="W936" s="16"/>
      <c r="X936" s="16"/>
      <c r="Y936" s="16"/>
      <c r="Z936" s="16"/>
      <c r="AA936" s="16"/>
      <c r="AB936" s="16"/>
      <c r="AC936" s="16"/>
    </row>
    <row r="937" spans="1:29" ht="12.75" customHeight="1" x14ac:dyDescent="0.2">
      <c r="A937" s="13"/>
      <c r="B937" s="13"/>
      <c r="C937" s="74"/>
      <c r="D937" s="5"/>
      <c r="E937" s="5"/>
      <c r="F937" s="5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20"/>
      <c r="U937" s="16"/>
      <c r="V937" s="16"/>
      <c r="W937" s="16"/>
      <c r="X937" s="16"/>
      <c r="Y937" s="16"/>
      <c r="Z937" s="16"/>
      <c r="AA937" s="16"/>
      <c r="AB937" s="16"/>
      <c r="AC937" s="16"/>
    </row>
    <row r="938" spans="1:29" ht="12.75" customHeight="1" x14ac:dyDescent="0.2">
      <c r="A938" s="13"/>
      <c r="B938" s="13"/>
      <c r="C938" s="74"/>
      <c r="D938" s="5"/>
      <c r="E938" s="5"/>
      <c r="F938" s="5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20"/>
      <c r="U938" s="16"/>
      <c r="V938" s="16"/>
      <c r="W938" s="16"/>
      <c r="X938" s="16"/>
      <c r="Y938" s="16"/>
      <c r="Z938" s="16"/>
      <c r="AA938" s="16"/>
      <c r="AB938" s="16"/>
      <c r="AC938" s="16"/>
    </row>
    <row r="939" spans="1:29" ht="12.75" customHeight="1" x14ac:dyDescent="0.2">
      <c r="A939" s="13"/>
      <c r="B939" s="13"/>
      <c r="C939" s="74"/>
      <c r="D939" s="5"/>
      <c r="E939" s="5"/>
      <c r="F939" s="5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20"/>
      <c r="U939" s="16"/>
      <c r="V939" s="16"/>
      <c r="W939" s="16"/>
      <c r="X939" s="16"/>
      <c r="Y939" s="16"/>
      <c r="Z939" s="16"/>
      <c r="AA939" s="16"/>
      <c r="AB939" s="16"/>
      <c r="AC939" s="16"/>
    </row>
    <row r="940" spans="1:29" ht="12.75" customHeight="1" x14ac:dyDescent="0.2">
      <c r="A940" s="13"/>
      <c r="B940" s="13"/>
      <c r="C940" s="74"/>
      <c r="D940" s="5"/>
      <c r="E940" s="5"/>
      <c r="F940" s="5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20"/>
      <c r="U940" s="16"/>
      <c r="V940" s="16"/>
      <c r="W940" s="16"/>
      <c r="X940" s="16"/>
      <c r="Y940" s="16"/>
      <c r="Z940" s="16"/>
      <c r="AA940" s="16"/>
      <c r="AB940" s="16"/>
      <c r="AC940" s="16"/>
    </row>
    <row r="941" spans="1:29" ht="12.75" customHeight="1" x14ac:dyDescent="0.2">
      <c r="A941" s="13"/>
      <c r="B941" s="13"/>
      <c r="C941" s="74"/>
      <c r="D941" s="5"/>
      <c r="E941" s="5"/>
      <c r="F941" s="5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20"/>
      <c r="U941" s="16"/>
      <c r="V941" s="16"/>
      <c r="W941" s="16"/>
      <c r="X941" s="16"/>
      <c r="Y941" s="16"/>
      <c r="Z941" s="16"/>
      <c r="AA941" s="16"/>
      <c r="AB941" s="16"/>
      <c r="AC941" s="16"/>
    </row>
    <row r="942" spans="1:29" ht="12.75" customHeight="1" x14ac:dyDescent="0.2">
      <c r="A942" s="13"/>
      <c r="B942" s="13"/>
      <c r="C942" s="74"/>
      <c r="D942" s="5"/>
      <c r="E942" s="5"/>
      <c r="F942" s="5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20"/>
      <c r="U942" s="16"/>
      <c r="V942" s="16"/>
      <c r="W942" s="16"/>
      <c r="X942" s="16"/>
      <c r="Y942" s="16"/>
      <c r="Z942" s="16"/>
      <c r="AA942" s="16"/>
      <c r="AB942" s="16"/>
      <c r="AC942" s="16"/>
    </row>
    <row r="943" spans="1:29" ht="12.75" customHeight="1" x14ac:dyDescent="0.2">
      <c r="A943" s="13"/>
      <c r="B943" s="13"/>
      <c r="C943" s="74"/>
      <c r="D943" s="5"/>
      <c r="E943" s="5"/>
      <c r="F943" s="5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20"/>
      <c r="U943" s="16"/>
      <c r="V943" s="16"/>
      <c r="W943" s="16"/>
      <c r="X943" s="16"/>
      <c r="Y943" s="16"/>
      <c r="Z943" s="16"/>
      <c r="AA943" s="16"/>
      <c r="AB943" s="16"/>
      <c r="AC943" s="16"/>
    </row>
    <row r="944" spans="1:29" ht="12.75" customHeight="1" x14ac:dyDescent="0.2">
      <c r="A944" s="13"/>
      <c r="B944" s="13"/>
      <c r="C944" s="74"/>
      <c r="D944" s="5"/>
      <c r="E944" s="5"/>
      <c r="F944" s="5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20"/>
      <c r="U944" s="16"/>
      <c r="V944" s="16"/>
      <c r="W944" s="16"/>
      <c r="X944" s="16"/>
      <c r="Y944" s="16"/>
      <c r="Z944" s="16"/>
      <c r="AA944" s="16"/>
      <c r="AB944" s="16"/>
      <c r="AC944" s="16"/>
    </row>
    <row r="945" spans="1:29" ht="12.75" customHeight="1" x14ac:dyDescent="0.2">
      <c r="A945" s="13"/>
      <c r="B945" s="13"/>
      <c r="C945" s="74"/>
      <c r="D945" s="5"/>
      <c r="E945" s="5"/>
      <c r="F945" s="5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20"/>
      <c r="U945" s="16"/>
      <c r="V945" s="16"/>
      <c r="W945" s="16"/>
      <c r="X945" s="16"/>
      <c r="Y945" s="16"/>
      <c r="Z945" s="16"/>
      <c r="AA945" s="16"/>
      <c r="AB945" s="16"/>
      <c r="AC945" s="16"/>
    </row>
    <row r="946" spans="1:29" ht="12.75" customHeight="1" x14ac:dyDescent="0.2">
      <c r="A946" s="13"/>
      <c r="B946" s="13"/>
      <c r="C946" s="74"/>
      <c r="D946" s="5"/>
      <c r="E946" s="5"/>
      <c r="F946" s="5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20"/>
      <c r="U946" s="16"/>
      <c r="V946" s="16"/>
      <c r="W946" s="16"/>
      <c r="X946" s="16"/>
      <c r="Y946" s="16"/>
      <c r="Z946" s="16"/>
      <c r="AA946" s="16"/>
      <c r="AB946" s="16"/>
      <c r="AC946" s="16"/>
    </row>
    <row r="947" spans="1:29" ht="12.75" customHeight="1" x14ac:dyDescent="0.2">
      <c r="A947" s="13"/>
      <c r="B947" s="13"/>
      <c r="C947" s="74"/>
      <c r="D947" s="5"/>
      <c r="E947" s="5"/>
      <c r="F947" s="5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20"/>
      <c r="U947" s="16"/>
      <c r="V947" s="16"/>
      <c r="W947" s="16"/>
      <c r="X947" s="16"/>
      <c r="Y947" s="16"/>
      <c r="Z947" s="16"/>
      <c r="AA947" s="16"/>
      <c r="AB947" s="16"/>
      <c r="AC947" s="16"/>
    </row>
    <row r="948" spans="1:29" ht="12.75" customHeight="1" x14ac:dyDescent="0.2">
      <c r="A948" s="13"/>
      <c r="B948" s="13"/>
      <c r="C948" s="74"/>
      <c r="D948" s="5"/>
      <c r="E948" s="5"/>
      <c r="F948" s="5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20"/>
      <c r="U948" s="16"/>
      <c r="V948" s="16"/>
      <c r="W948" s="16"/>
      <c r="X948" s="16"/>
      <c r="Y948" s="16"/>
      <c r="Z948" s="16"/>
      <c r="AA948" s="16"/>
      <c r="AB948" s="16"/>
      <c r="AC948" s="16"/>
    </row>
    <row r="949" spans="1:29" ht="12.75" customHeight="1" x14ac:dyDescent="0.2">
      <c r="A949" s="13"/>
      <c r="B949" s="13"/>
      <c r="C949" s="74"/>
      <c r="D949" s="5"/>
      <c r="E949" s="5"/>
      <c r="F949" s="5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20"/>
      <c r="U949" s="16"/>
      <c r="V949" s="16"/>
      <c r="W949" s="16"/>
      <c r="X949" s="16"/>
      <c r="Y949" s="16"/>
      <c r="Z949" s="16"/>
      <c r="AA949" s="16"/>
      <c r="AB949" s="16"/>
      <c r="AC949" s="16"/>
    </row>
    <row r="950" spans="1:29" ht="12.75" customHeight="1" x14ac:dyDescent="0.2">
      <c r="A950" s="13"/>
      <c r="B950" s="13"/>
      <c r="C950" s="74"/>
      <c r="D950" s="5"/>
      <c r="E950" s="5"/>
      <c r="F950" s="5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20"/>
      <c r="U950" s="16"/>
      <c r="V950" s="16"/>
      <c r="W950" s="16"/>
      <c r="X950" s="16"/>
      <c r="Y950" s="16"/>
      <c r="Z950" s="16"/>
      <c r="AA950" s="16"/>
      <c r="AB950" s="16"/>
      <c r="AC950" s="16"/>
    </row>
    <row r="951" spans="1:29" ht="12.75" customHeight="1" x14ac:dyDescent="0.2">
      <c r="A951" s="13"/>
      <c r="B951" s="13"/>
      <c r="C951" s="74"/>
      <c r="D951" s="5"/>
      <c r="E951" s="5"/>
      <c r="F951" s="5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20"/>
      <c r="U951" s="16"/>
      <c r="V951" s="16"/>
      <c r="W951" s="16"/>
      <c r="X951" s="16"/>
      <c r="Y951" s="16"/>
      <c r="Z951" s="16"/>
      <c r="AA951" s="16"/>
      <c r="AB951" s="16"/>
      <c r="AC951" s="16"/>
    </row>
    <row r="952" spans="1:29" ht="12.75" customHeight="1" x14ac:dyDescent="0.2">
      <c r="A952" s="13"/>
      <c r="B952" s="13"/>
      <c r="C952" s="74"/>
      <c r="D952" s="5"/>
      <c r="E952" s="5"/>
      <c r="F952" s="5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20"/>
      <c r="U952" s="16"/>
      <c r="V952" s="16"/>
      <c r="W952" s="16"/>
      <c r="X952" s="16"/>
      <c r="Y952" s="16"/>
      <c r="Z952" s="16"/>
      <c r="AA952" s="16"/>
      <c r="AB952" s="16"/>
      <c r="AC952" s="16"/>
    </row>
    <row r="953" spans="1:29" ht="12.75" customHeight="1" x14ac:dyDescent="0.2">
      <c r="A953" s="13"/>
      <c r="B953" s="13"/>
      <c r="C953" s="74"/>
      <c r="D953" s="5"/>
      <c r="E953" s="5"/>
      <c r="F953" s="5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20"/>
      <c r="U953" s="16"/>
      <c r="V953" s="16"/>
      <c r="W953" s="16"/>
      <c r="X953" s="16"/>
      <c r="Y953" s="16"/>
      <c r="Z953" s="16"/>
      <c r="AA953" s="16"/>
      <c r="AB953" s="16"/>
      <c r="AC953" s="16"/>
    </row>
    <row r="954" spans="1:29" ht="12.75" customHeight="1" x14ac:dyDescent="0.2">
      <c r="A954" s="13"/>
      <c r="B954" s="13"/>
      <c r="C954" s="74"/>
      <c r="D954" s="5"/>
      <c r="E954" s="5"/>
      <c r="F954" s="5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20"/>
      <c r="U954" s="16"/>
      <c r="V954" s="16"/>
      <c r="W954" s="16"/>
      <c r="X954" s="16"/>
      <c r="Y954" s="16"/>
      <c r="Z954" s="16"/>
      <c r="AA954" s="16"/>
      <c r="AB954" s="16"/>
      <c r="AC954" s="16"/>
    </row>
    <row r="955" spans="1:29" ht="12.75" customHeight="1" x14ac:dyDescent="0.2">
      <c r="A955" s="13"/>
      <c r="B955" s="13"/>
      <c r="C955" s="74"/>
      <c r="D955" s="5"/>
      <c r="E955" s="5"/>
      <c r="F955" s="5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20"/>
      <c r="U955" s="16"/>
      <c r="V955" s="16"/>
      <c r="W955" s="16"/>
      <c r="X955" s="16"/>
      <c r="Y955" s="16"/>
      <c r="Z955" s="16"/>
      <c r="AA955" s="16"/>
      <c r="AB955" s="16"/>
      <c r="AC955" s="16"/>
    </row>
    <row r="956" spans="1:29" ht="12.75" customHeight="1" x14ac:dyDescent="0.2">
      <c r="A956" s="13"/>
      <c r="B956" s="13"/>
      <c r="C956" s="74"/>
      <c r="D956" s="5"/>
      <c r="E956" s="5"/>
      <c r="F956" s="5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20"/>
      <c r="U956" s="16"/>
      <c r="V956" s="16"/>
      <c r="W956" s="16"/>
      <c r="X956" s="16"/>
      <c r="Y956" s="16"/>
      <c r="Z956" s="16"/>
      <c r="AA956" s="16"/>
      <c r="AB956" s="16"/>
      <c r="AC956" s="16"/>
    </row>
    <row r="957" spans="1:29" ht="12.75" customHeight="1" x14ac:dyDescent="0.2">
      <c r="A957" s="13"/>
      <c r="B957" s="13"/>
      <c r="C957" s="74"/>
      <c r="D957" s="5"/>
      <c r="E957" s="5"/>
      <c r="F957" s="5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20"/>
      <c r="U957" s="16"/>
      <c r="V957" s="16"/>
      <c r="W957" s="16"/>
      <c r="X957" s="16"/>
      <c r="Y957" s="16"/>
      <c r="Z957" s="16"/>
      <c r="AA957" s="16"/>
      <c r="AB957" s="16"/>
      <c r="AC957" s="16"/>
    </row>
    <row r="958" spans="1:29" ht="12.75" customHeight="1" x14ac:dyDescent="0.2">
      <c r="A958" s="13"/>
      <c r="B958" s="13"/>
      <c r="C958" s="74"/>
      <c r="D958" s="5"/>
      <c r="E958" s="5"/>
      <c r="F958" s="5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20"/>
      <c r="U958" s="16"/>
      <c r="V958" s="16"/>
      <c r="W958" s="16"/>
      <c r="X958" s="16"/>
      <c r="Y958" s="16"/>
      <c r="Z958" s="16"/>
      <c r="AA958" s="16"/>
      <c r="AB958" s="16"/>
      <c r="AC958" s="16"/>
    </row>
    <row r="959" spans="1:29" ht="12.75" customHeight="1" x14ac:dyDescent="0.2">
      <c r="A959" s="13"/>
      <c r="B959" s="13"/>
      <c r="C959" s="74"/>
      <c r="D959" s="5"/>
      <c r="E959" s="5"/>
      <c r="F959" s="5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20"/>
      <c r="U959" s="16"/>
      <c r="V959" s="16"/>
      <c r="W959" s="16"/>
      <c r="X959" s="16"/>
      <c r="Y959" s="16"/>
      <c r="Z959" s="16"/>
      <c r="AA959" s="16"/>
      <c r="AB959" s="16"/>
      <c r="AC959" s="16"/>
    </row>
    <row r="960" spans="1:29" ht="12.75" customHeight="1" x14ac:dyDescent="0.2">
      <c r="A960" s="13"/>
      <c r="B960" s="13"/>
      <c r="C960" s="74"/>
      <c r="D960" s="5"/>
      <c r="E960" s="5"/>
      <c r="F960" s="5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20"/>
      <c r="U960" s="16"/>
      <c r="V960" s="16"/>
      <c r="W960" s="16"/>
      <c r="X960" s="16"/>
      <c r="Y960" s="16"/>
      <c r="Z960" s="16"/>
      <c r="AA960" s="16"/>
      <c r="AB960" s="16"/>
      <c r="AC960" s="16"/>
    </row>
    <row r="961" spans="1:29" ht="12.75" customHeight="1" x14ac:dyDescent="0.2">
      <c r="A961" s="13"/>
      <c r="B961" s="13"/>
      <c r="C961" s="74"/>
      <c r="D961" s="5"/>
      <c r="E961" s="5"/>
      <c r="F961" s="5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20"/>
      <c r="U961" s="16"/>
      <c r="V961" s="16"/>
      <c r="W961" s="16"/>
      <c r="X961" s="16"/>
      <c r="Y961" s="16"/>
      <c r="Z961" s="16"/>
      <c r="AA961" s="16"/>
      <c r="AB961" s="16"/>
      <c r="AC961" s="16"/>
    </row>
    <row r="962" spans="1:29" ht="12.75" customHeight="1" x14ac:dyDescent="0.2">
      <c r="A962" s="13"/>
      <c r="B962" s="13"/>
      <c r="C962" s="74"/>
      <c r="D962" s="5"/>
      <c r="E962" s="5"/>
      <c r="F962" s="5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20"/>
      <c r="U962" s="16"/>
      <c r="V962" s="16"/>
      <c r="W962" s="16"/>
      <c r="X962" s="16"/>
      <c r="Y962" s="16"/>
      <c r="Z962" s="16"/>
      <c r="AA962" s="16"/>
      <c r="AB962" s="16"/>
      <c r="AC962" s="16"/>
    </row>
    <row r="963" spans="1:29" ht="12.75" customHeight="1" x14ac:dyDescent="0.2">
      <c r="A963" s="13"/>
      <c r="B963" s="13"/>
      <c r="C963" s="74"/>
      <c r="D963" s="5"/>
      <c r="E963" s="5"/>
      <c r="F963" s="5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20"/>
      <c r="U963" s="16"/>
      <c r="V963" s="16"/>
      <c r="W963" s="16"/>
      <c r="X963" s="16"/>
      <c r="Y963" s="16"/>
      <c r="Z963" s="16"/>
      <c r="AA963" s="16"/>
      <c r="AB963" s="16"/>
      <c r="AC963" s="16"/>
    </row>
    <row r="964" spans="1:29" ht="12.75" customHeight="1" x14ac:dyDescent="0.2">
      <c r="A964" s="13"/>
      <c r="B964" s="13"/>
      <c r="C964" s="74"/>
      <c r="D964" s="5"/>
      <c r="E964" s="5"/>
      <c r="F964" s="5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20"/>
      <c r="U964" s="16"/>
      <c r="V964" s="16"/>
      <c r="W964" s="16"/>
      <c r="X964" s="16"/>
      <c r="Y964" s="16"/>
      <c r="Z964" s="16"/>
      <c r="AA964" s="16"/>
      <c r="AB964" s="16"/>
      <c r="AC964" s="16"/>
    </row>
    <row r="965" spans="1:29" ht="12.75" customHeight="1" x14ac:dyDescent="0.2">
      <c r="A965" s="13"/>
      <c r="B965" s="13"/>
      <c r="C965" s="74"/>
      <c r="D965" s="5"/>
      <c r="E965" s="5"/>
      <c r="F965" s="5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20"/>
      <c r="U965" s="16"/>
      <c r="V965" s="16"/>
      <c r="W965" s="16"/>
      <c r="X965" s="16"/>
      <c r="Y965" s="16"/>
      <c r="Z965" s="16"/>
      <c r="AA965" s="16"/>
      <c r="AB965" s="16"/>
      <c r="AC965" s="16"/>
    </row>
    <row r="966" spans="1:29" ht="12.75" customHeight="1" x14ac:dyDescent="0.2">
      <c r="A966" s="13"/>
      <c r="B966" s="13"/>
      <c r="C966" s="74"/>
      <c r="D966" s="5"/>
      <c r="E966" s="5"/>
      <c r="F966" s="5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20"/>
      <c r="U966" s="16"/>
      <c r="V966" s="16"/>
      <c r="W966" s="16"/>
      <c r="X966" s="16"/>
      <c r="Y966" s="16"/>
      <c r="Z966" s="16"/>
      <c r="AA966" s="16"/>
      <c r="AB966" s="16"/>
      <c r="AC966" s="16"/>
    </row>
    <row r="967" spans="1:29" ht="12.75" customHeight="1" x14ac:dyDescent="0.2">
      <c r="A967" s="13"/>
      <c r="B967" s="13"/>
      <c r="C967" s="74"/>
      <c r="D967" s="5"/>
      <c r="E967" s="5"/>
      <c r="F967" s="5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20"/>
      <c r="U967" s="16"/>
      <c r="V967" s="16"/>
      <c r="W967" s="16"/>
      <c r="X967" s="16"/>
      <c r="Y967" s="16"/>
      <c r="Z967" s="16"/>
      <c r="AA967" s="16"/>
      <c r="AB967" s="16"/>
      <c r="AC967" s="16"/>
    </row>
    <row r="968" spans="1:29" ht="12.75" customHeight="1" x14ac:dyDescent="0.2">
      <c r="A968" s="13"/>
      <c r="B968" s="13"/>
      <c r="C968" s="74"/>
      <c r="D968" s="5"/>
      <c r="E968" s="5"/>
      <c r="F968" s="5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20"/>
      <c r="U968" s="16"/>
      <c r="V968" s="16"/>
      <c r="W968" s="16"/>
      <c r="X968" s="16"/>
      <c r="Y968" s="16"/>
      <c r="Z968" s="16"/>
      <c r="AA968" s="16"/>
      <c r="AB968" s="16"/>
      <c r="AC968" s="16"/>
    </row>
    <row r="969" spans="1:29" ht="12.75" customHeight="1" x14ac:dyDescent="0.2">
      <c r="A969" s="13"/>
      <c r="B969" s="13"/>
      <c r="C969" s="74"/>
      <c r="D969" s="5"/>
      <c r="E969" s="5"/>
      <c r="F969" s="5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20"/>
      <c r="U969" s="16"/>
      <c r="V969" s="16"/>
      <c r="W969" s="16"/>
      <c r="X969" s="16"/>
      <c r="Y969" s="16"/>
      <c r="Z969" s="16"/>
      <c r="AA969" s="16"/>
      <c r="AB969" s="16"/>
      <c r="AC969" s="16"/>
    </row>
    <row r="970" spans="1:29" ht="12.75" customHeight="1" x14ac:dyDescent="0.2">
      <c r="A970" s="13"/>
      <c r="B970" s="13"/>
      <c r="C970" s="74"/>
      <c r="D970" s="5"/>
      <c r="E970" s="5"/>
      <c r="F970" s="5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20"/>
      <c r="U970" s="16"/>
      <c r="V970" s="16"/>
      <c r="W970" s="16"/>
      <c r="X970" s="16"/>
      <c r="Y970" s="16"/>
      <c r="Z970" s="16"/>
      <c r="AA970" s="16"/>
      <c r="AB970" s="16"/>
      <c r="AC970" s="16"/>
    </row>
    <row r="971" spans="1:29" ht="12.75" customHeight="1" x14ac:dyDescent="0.2">
      <c r="A971" s="13"/>
      <c r="B971" s="13"/>
      <c r="C971" s="74"/>
      <c r="D971" s="5"/>
      <c r="E971" s="5"/>
      <c r="F971" s="5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20"/>
      <c r="U971" s="16"/>
      <c r="V971" s="16"/>
      <c r="W971" s="16"/>
      <c r="X971" s="16"/>
      <c r="Y971" s="16"/>
      <c r="Z971" s="16"/>
      <c r="AA971" s="16"/>
      <c r="AB971" s="16"/>
      <c r="AC971" s="16"/>
    </row>
    <row r="972" spans="1:29" ht="12.75" customHeight="1" x14ac:dyDescent="0.2">
      <c r="A972" s="13"/>
      <c r="B972" s="13"/>
      <c r="C972" s="74"/>
      <c r="D972" s="5"/>
      <c r="E972" s="5"/>
      <c r="F972" s="5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20"/>
      <c r="U972" s="16"/>
      <c r="V972" s="16"/>
      <c r="W972" s="16"/>
      <c r="X972" s="16"/>
      <c r="Y972" s="16"/>
      <c r="Z972" s="16"/>
      <c r="AA972" s="16"/>
      <c r="AB972" s="16"/>
      <c r="AC972" s="16"/>
    </row>
    <row r="973" spans="1:29" ht="12.75" customHeight="1" x14ac:dyDescent="0.2">
      <c r="A973" s="13"/>
      <c r="B973" s="13"/>
      <c r="C973" s="74"/>
      <c r="D973" s="5"/>
      <c r="E973" s="5"/>
      <c r="F973" s="5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20"/>
      <c r="U973" s="16"/>
      <c r="V973" s="16"/>
      <c r="W973" s="16"/>
      <c r="X973" s="16"/>
      <c r="Y973" s="16"/>
      <c r="Z973" s="16"/>
      <c r="AA973" s="16"/>
      <c r="AB973" s="16"/>
      <c r="AC973" s="16"/>
    </row>
    <row r="974" spans="1:29" ht="12.75" customHeight="1" x14ac:dyDescent="0.2">
      <c r="A974" s="13"/>
      <c r="B974" s="13"/>
      <c r="C974" s="74"/>
      <c r="D974" s="5"/>
      <c r="E974" s="5"/>
      <c r="F974" s="5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20"/>
      <c r="U974" s="16"/>
      <c r="V974" s="16"/>
      <c r="W974" s="16"/>
      <c r="X974" s="16"/>
      <c r="Y974" s="16"/>
      <c r="Z974" s="16"/>
      <c r="AA974" s="16"/>
      <c r="AB974" s="16"/>
      <c r="AC974" s="16"/>
    </row>
    <row r="975" spans="1:29" ht="12.75" customHeight="1" x14ac:dyDescent="0.2">
      <c r="A975" s="13"/>
      <c r="B975" s="13"/>
      <c r="C975" s="74"/>
      <c r="D975" s="5"/>
      <c r="E975" s="5"/>
      <c r="F975" s="5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20"/>
      <c r="U975" s="16"/>
      <c r="V975" s="16"/>
      <c r="W975" s="16"/>
      <c r="X975" s="16"/>
      <c r="Y975" s="16"/>
      <c r="Z975" s="16"/>
      <c r="AA975" s="16"/>
      <c r="AB975" s="16"/>
      <c r="AC975" s="16"/>
    </row>
    <row r="976" spans="1:29" ht="12.75" customHeight="1" x14ac:dyDescent="0.2">
      <c r="A976" s="13"/>
      <c r="B976" s="13"/>
      <c r="C976" s="74"/>
      <c r="D976" s="5"/>
      <c r="E976" s="5"/>
      <c r="F976" s="5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20"/>
      <c r="U976" s="16"/>
      <c r="V976" s="16"/>
      <c r="W976" s="16"/>
      <c r="X976" s="16"/>
      <c r="Y976" s="16"/>
      <c r="Z976" s="16"/>
      <c r="AA976" s="16"/>
      <c r="AB976" s="16"/>
      <c r="AC976" s="16"/>
    </row>
    <row r="977" spans="1:29" ht="12.75" customHeight="1" x14ac:dyDescent="0.2">
      <c r="A977" s="13"/>
      <c r="B977" s="13"/>
      <c r="C977" s="74"/>
      <c r="D977" s="5"/>
      <c r="E977" s="5"/>
      <c r="F977" s="5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20"/>
      <c r="U977" s="16"/>
      <c r="V977" s="16"/>
      <c r="W977" s="16"/>
      <c r="X977" s="16"/>
      <c r="Y977" s="16"/>
      <c r="Z977" s="16"/>
      <c r="AA977" s="16"/>
      <c r="AB977" s="16"/>
      <c r="AC977" s="16"/>
    </row>
    <row r="978" spans="1:29" ht="12.75" customHeight="1" x14ac:dyDescent="0.2">
      <c r="A978" s="13"/>
      <c r="B978" s="13"/>
      <c r="C978" s="74"/>
      <c r="D978" s="5"/>
      <c r="E978" s="5"/>
      <c r="F978" s="5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20"/>
      <c r="U978" s="16"/>
      <c r="V978" s="16"/>
      <c r="W978" s="16"/>
      <c r="X978" s="16"/>
      <c r="Y978" s="16"/>
      <c r="Z978" s="16"/>
      <c r="AA978" s="16"/>
      <c r="AB978" s="16"/>
      <c r="AC978" s="16"/>
    </row>
    <row r="979" spans="1:29" ht="12.75" customHeight="1" x14ac:dyDescent="0.2">
      <c r="A979" s="13"/>
      <c r="B979" s="13"/>
      <c r="C979" s="74"/>
      <c r="D979" s="5"/>
      <c r="E979" s="5"/>
      <c r="F979" s="5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20"/>
      <c r="U979" s="16"/>
      <c r="V979" s="16"/>
      <c r="W979" s="16"/>
      <c r="X979" s="16"/>
      <c r="Y979" s="16"/>
      <c r="Z979" s="16"/>
      <c r="AA979" s="16"/>
      <c r="AB979" s="16"/>
      <c r="AC979" s="16"/>
    </row>
    <row r="980" spans="1:29" ht="12.75" customHeight="1" x14ac:dyDescent="0.2">
      <c r="A980" s="13"/>
      <c r="B980" s="13"/>
      <c r="C980" s="74"/>
      <c r="D980" s="5"/>
      <c r="E980" s="5"/>
      <c r="F980" s="5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20"/>
      <c r="U980" s="16"/>
      <c r="V980" s="16"/>
      <c r="W980" s="16"/>
      <c r="X980" s="16"/>
      <c r="Y980" s="16"/>
      <c r="Z980" s="16"/>
      <c r="AA980" s="16"/>
      <c r="AB980" s="16"/>
      <c r="AC980" s="16"/>
    </row>
    <row r="981" spans="1:29" ht="12.75" customHeight="1" x14ac:dyDescent="0.2">
      <c r="A981" s="13"/>
      <c r="B981" s="13"/>
      <c r="C981" s="74"/>
      <c r="D981" s="5"/>
      <c r="E981" s="5"/>
      <c r="F981" s="5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20"/>
      <c r="U981" s="16"/>
      <c r="V981" s="16"/>
      <c r="W981" s="16"/>
      <c r="X981" s="16"/>
      <c r="Y981" s="16"/>
      <c r="Z981" s="16"/>
      <c r="AA981" s="16"/>
      <c r="AB981" s="16"/>
      <c r="AC981" s="16"/>
    </row>
    <row r="982" spans="1:29" ht="12.75" customHeight="1" x14ac:dyDescent="0.2">
      <c r="A982" s="13"/>
      <c r="B982" s="13"/>
      <c r="C982" s="74"/>
      <c r="D982" s="5"/>
      <c r="E982" s="5"/>
      <c r="F982" s="5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20"/>
      <c r="U982" s="16"/>
      <c r="V982" s="16"/>
      <c r="W982" s="16"/>
      <c r="X982" s="16"/>
      <c r="Y982" s="16"/>
      <c r="Z982" s="16"/>
      <c r="AA982" s="16"/>
      <c r="AB982" s="16"/>
      <c r="AC982" s="16"/>
    </row>
    <row r="983" spans="1:29" ht="12.75" customHeight="1" x14ac:dyDescent="0.2">
      <c r="A983" s="13"/>
      <c r="B983" s="13"/>
      <c r="C983" s="74"/>
      <c r="D983" s="5"/>
      <c r="E983" s="5"/>
      <c r="F983" s="5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20"/>
      <c r="U983" s="16"/>
      <c r="V983" s="16"/>
      <c r="W983" s="16"/>
      <c r="X983" s="16"/>
      <c r="Y983" s="16"/>
      <c r="Z983" s="16"/>
      <c r="AA983" s="16"/>
      <c r="AB983" s="16"/>
      <c r="AC983" s="16"/>
    </row>
    <row r="984" spans="1:29" ht="12.75" customHeight="1" x14ac:dyDescent="0.2">
      <c r="A984" s="13"/>
      <c r="B984" s="13"/>
      <c r="C984" s="74"/>
      <c r="D984" s="5"/>
      <c r="E984" s="5"/>
      <c r="F984" s="5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20"/>
      <c r="U984" s="16"/>
      <c r="V984" s="16"/>
      <c r="W984" s="16"/>
      <c r="X984" s="16"/>
      <c r="Y984" s="16"/>
      <c r="Z984" s="16"/>
      <c r="AA984" s="16"/>
      <c r="AB984" s="16"/>
      <c r="AC984" s="16"/>
    </row>
    <row r="985" spans="1:29" ht="12.75" customHeight="1" x14ac:dyDescent="0.2">
      <c r="A985" s="13"/>
      <c r="B985" s="13"/>
      <c r="C985" s="74"/>
      <c r="D985" s="5"/>
      <c r="E985" s="5"/>
      <c r="F985" s="5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20"/>
      <c r="U985" s="16"/>
      <c r="V985" s="16"/>
      <c r="W985" s="16"/>
      <c r="X985" s="16"/>
      <c r="Y985" s="16"/>
      <c r="Z985" s="16"/>
      <c r="AA985" s="16"/>
      <c r="AB985" s="16"/>
      <c r="AC985" s="16"/>
    </row>
    <row r="986" spans="1:29" ht="12.75" customHeight="1" x14ac:dyDescent="0.2">
      <c r="A986" s="13"/>
      <c r="B986" s="13"/>
      <c r="C986" s="74"/>
      <c r="D986" s="5"/>
      <c r="E986" s="5"/>
      <c r="F986" s="5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20"/>
      <c r="U986" s="16"/>
      <c r="V986" s="16"/>
      <c r="W986" s="16"/>
      <c r="X986" s="16"/>
      <c r="Y986" s="16"/>
      <c r="Z986" s="16"/>
      <c r="AA986" s="16"/>
      <c r="AB986" s="16"/>
      <c r="AC986" s="16"/>
    </row>
    <row r="987" spans="1:29" ht="12.75" customHeight="1" x14ac:dyDescent="0.2">
      <c r="A987" s="13"/>
      <c r="B987" s="13"/>
      <c r="C987" s="74"/>
      <c r="D987" s="5"/>
      <c r="E987" s="5"/>
      <c r="F987" s="5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20"/>
      <c r="U987" s="16"/>
      <c r="V987" s="16"/>
      <c r="W987" s="16"/>
      <c r="X987" s="16"/>
      <c r="Y987" s="16"/>
      <c r="Z987" s="16"/>
      <c r="AA987" s="16"/>
      <c r="AB987" s="16"/>
      <c r="AC987" s="16"/>
    </row>
    <row r="988" spans="1:29" ht="12.75" customHeight="1" x14ac:dyDescent="0.2">
      <c r="A988" s="13"/>
      <c r="B988" s="13"/>
      <c r="C988" s="74"/>
      <c r="D988" s="5"/>
      <c r="E988" s="5"/>
      <c r="F988" s="5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20"/>
      <c r="U988" s="16"/>
      <c r="V988" s="16"/>
      <c r="W988" s="16"/>
      <c r="X988" s="16"/>
      <c r="Y988" s="16"/>
      <c r="Z988" s="16"/>
      <c r="AA988" s="16"/>
      <c r="AB988" s="16"/>
      <c r="AC988" s="16"/>
    </row>
    <row r="989" spans="1:29" ht="12.75" customHeight="1" x14ac:dyDescent="0.2">
      <c r="A989" s="13"/>
      <c r="B989" s="13"/>
      <c r="C989" s="74"/>
      <c r="D989" s="5"/>
      <c r="E989" s="5"/>
      <c r="F989" s="5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20"/>
      <c r="U989" s="16"/>
      <c r="V989" s="16"/>
      <c r="W989" s="16"/>
      <c r="X989" s="16"/>
      <c r="Y989" s="16"/>
      <c r="Z989" s="16"/>
      <c r="AA989" s="16"/>
      <c r="AB989" s="16"/>
      <c r="AC989" s="16"/>
    </row>
    <row r="990" spans="1:29" ht="12.75" customHeight="1" x14ac:dyDescent="0.2">
      <c r="A990" s="13"/>
      <c r="B990" s="13"/>
      <c r="C990" s="74"/>
      <c r="D990" s="5"/>
      <c r="E990" s="5"/>
      <c r="F990" s="5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20"/>
      <c r="U990" s="16"/>
      <c r="V990" s="16"/>
      <c r="W990" s="16"/>
      <c r="X990" s="16"/>
      <c r="Y990" s="16"/>
      <c r="Z990" s="16"/>
      <c r="AA990" s="16"/>
      <c r="AB990" s="16"/>
      <c r="AC990" s="16"/>
    </row>
    <row r="991" spans="1:29" ht="12.75" customHeight="1" x14ac:dyDescent="0.2">
      <c r="A991" s="13"/>
      <c r="B991" s="13"/>
      <c r="C991" s="74"/>
      <c r="D991" s="5"/>
      <c r="E991" s="5"/>
      <c r="F991" s="5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20"/>
      <c r="U991" s="16"/>
      <c r="V991" s="16"/>
      <c r="W991" s="16"/>
      <c r="X991" s="16"/>
      <c r="Y991" s="16"/>
      <c r="Z991" s="16"/>
      <c r="AA991" s="16"/>
      <c r="AB991" s="16"/>
      <c r="AC991" s="16"/>
    </row>
    <row r="992" spans="1:29" ht="12.75" customHeight="1" x14ac:dyDescent="0.2">
      <c r="A992" s="13"/>
      <c r="B992" s="13"/>
      <c r="C992" s="74"/>
      <c r="D992" s="5"/>
      <c r="E992" s="5"/>
      <c r="F992" s="5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20"/>
      <c r="U992" s="16"/>
      <c r="V992" s="16"/>
      <c r="W992" s="16"/>
      <c r="X992" s="16"/>
      <c r="Y992" s="16"/>
      <c r="Z992" s="16"/>
      <c r="AA992" s="16"/>
      <c r="AB992" s="16"/>
      <c r="AC992" s="16"/>
    </row>
    <row r="993" spans="1:29" ht="12.75" customHeight="1" x14ac:dyDescent="0.2">
      <c r="A993" s="13"/>
      <c r="B993" s="13"/>
      <c r="C993" s="74"/>
      <c r="D993" s="5"/>
      <c r="E993" s="5"/>
      <c r="F993" s="5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20"/>
      <c r="U993" s="16"/>
      <c r="V993" s="16"/>
      <c r="W993" s="16"/>
      <c r="X993" s="16"/>
      <c r="Y993" s="16"/>
      <c r="Z993" s="16"/>
      <c r="AA993" s="16"/>
      <c r="AB993" s="16"/>
      <c r="AC993" s="16"/>
    </row>
    <row r="994" spans="1:29" ht="12.75" customHeight="1" x14ac:dyDescent="0.2">
      <c r="A994" s="13"/>
      <c r="B994" s="13"/>
      <c r="C994" s="74"/>
      <c r="D994" s="5"/>
      <c r="E994" s="5"/>
      <c r="F994" s="5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20"/>
      <c r="U994" s="16"/>
      <c r="V994" s="16"/>
      <c r="W994" s="16"/>
      <c r="X994" s="16"/>
      <c r="Y994" s="16"/>
      <c r="Z994" s="16"/>
      <c r="AA994" s="16"/>
      <c r="AB994" s="16"/>
      <c r="AC994" s="16"/>
    </row>
    <row r="995" spans="1:29" ht="12.75" customHeight="1" x14ac:dyDescent="0.2">
      <c r="A995" s="13"/>
      <c r="B995" s="13"/>
      <c r="C995" s="74"/>
      <c r="D995" s="5"/>
      <c r="E995" s="5"/>
      <c r="F995" s="5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20"/>
      <c r="U995" s="16"/>
      <c r="V995" s="16"/>
      <c r="W995" s="16"/>
      <c r="X995" s="16"/>
      <c r="Y995" s="16"/>
      <c r="Z995" s="16"/>
      <c r="AA995" s="16"/>
      <c r="AB995" s="16"/>
      <c r="AC995" s="16"/>
    </row>
    <row r="996" spans="1:29" ht="12.75" customHeight="1" x14ac:dyDescent="0.2">
      <c r="A996" s="13"/>
      <c r="B996" s="13"/>
      <c r="C996" s="74"/>
      <c r="D996" s="5"/>
      <c r="E996" s="5"/>
      <c r="F996" s="5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20"/>
      <c r="U996" s="16"/>
      <c r="V996" s="16"/>
      <c r="W996" s="16"/>
      <c r="X996" s="16"/>
      <c r="Y996" s="16"/>
      <c r="Z996" s="16"/>
      <c r="AA996" s="16"/>
      <c r="AB996" s="16"/>
      <c r="AC996" s="16"/>
    </row>
  </sheetData>
  <sortState ref="B109:AC110">
    <sortCondition descending="1" ref="E109:E110"/>
  </sortState>
  <mergeCells count="2">
    <mergeCell ref="G4:T4"/>
    <mergeCell ref="X5:AC5"/>
  </mergeCells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76"/>
  <sheetViews>
    <sheetView workbookViewId="0">
      <pane xSplit="6" ySplit="5" topLeftCell="G137" activePane="bottomRight" state="frozen"/>
      <selection pane="topRight" activeCell="G1" sqref="G1"/>
      <selection pane="bottomLeft" activeCell="A6" sqref="A6"/>
      <selection pane="bottomRight" activeCell="G122" sqref="G122"/>
    </sheetView>
  </sheetViews>
  <sheetFormatPr defaultColWidth="17.28515625" defaultRowHeight="15" customHeight="1" x14ac:dyDescent="0.2"/>
  <cols>
    <col min="1" max="1" width="3.85546875" customWidth="1"/>
    <col min="2" max="2" width="6.5703125" customWidth="1"/>
    <col min="3" max="3" width="6" customWidth="1"/>
    <col min="4" max="4" width="5.85546875" customWidth="1"/>
    <col min="5" max="5" width="8" customWidth="1"/>
    <col min="6" max="6" width="18.140625" customWidth="1"/>
    <col min="7" max="7" width="13.7109375" customWidth="1"/>
    <col min="8" max="8" width="5.85546875" customWidth="1"/>
    <col min="9" max="9" width="5.7109375" customWidth="1"/>
    <col min="10" max="10" width="7" customWidth="1"/>
    <col min="11" max="11" width="5.5703125" customWidth="1"/>
    <col min="12" max="12" width="6.28515625" customWidth="1"/>
    <col min="13" max="13" width="5.42578125" customWidth="1"/>
    <col min="14" max="14" width="6.42578125" customWidth="1"/>
    <col min="15" max="15" width="6.28515625" customWidth="1"/>
    <col min="16" max="16" width="6.7109375" customWidth="1"/>
    <col min="17" max="17" width="6.140625" customWidth="1"/>
    <col min="18" max="18" width="6.85546875" customWidth="1"/>
    <col min="19" max="19" width="6.28515625" customWidth="1"/>
    <col min="20" max="20" width="7" customWidth="1"/>
    <col min="21" max="21" width="6.42578125" customWidth="1"/>
    <col min="22" max="22" width="6.28515625" customWidth="1"/>
    <col min="23" max="23" width="5.42578125" customWidth="1"/>
    <col min="24" max="24" width="7.28515625" customWidth="1"/>
    <col min="25" max="25" width="5.42578125" customWidth="1"/>
    <col min="26" max="26" width="7" customWidth="1"/>
    <col min="27" max="27" width="5.5703125" customWidth="1"/>
    <col min="28" max="28" width="6.7109375" customWidth="1"/>
    <col min="29" max="29" width="5.7109375" customWidth="1"/>
    <col min="30" max="30" width="6.42578125" customWidth="1"/>
    <col min="31" max="31" width="6" customWidth="1"/>
    <col min="32" max="32" width="6.42578125" customWidth="1"/>
    <col min="33" max="33" width="6" customWidth="1"/>
    <col min="34" max="34" width="6.42578125" style="84" customWidth="1"/>
    <col min="35" max="35" width="6" style="84" customWidth="1"/>
    <col min="36" max="36" width="5.85546875" customWidth="1"/>
    <col min="37" max="37" width="22.28515625" customWidth="1"/>
    <col min="38" max="39" width="8.5703125" customWidth="1"/>
    <col min="40" max="40" width="11.7109375" customWidth="1"/>
    <col min="41" max="41" width="9.140625" customWidth="1"/>
    <col min="42" max="42" width="10.140625" customWidth="1"/>
  </cols>
  <sheetData>
    <row r="1" spans="1:37" ht="12.75" customHeight="1" x14ac:dyDescent="0.2">
      <c r="A1" s="3" t="s">
        <v>1</v>
      </c>
      <c r="B1" s="5"/>
      <c r="C1" s="3"/>
      <c r="D1" s="7">
        <v>2016</v>
      </c>
      <c r="E1" s="5"/>
      <c r="F1" s="5"/>
      <c r="G1" s="5"/>
      <c r="H1" s="94"/>
      <c r="I1" s="95"/>
      <c r="J1" s="95"/>
      <c r="K1" s="9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21" customHeight="1" x14ac:dyDescent="0.2">
      <c r="A2" s="3"/>
      <c r="B2" s="5"/>
      <c r="C2" s="3"/>
      <c r="D2" s="18"/>
      <c r="E2" s="5"/>
      <c r="F2" s="19"/>
      <c r="G2" s="19"/>
      <c r="H2" s="92"/>
      <c r="I2" s="9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7" ht="12.75" customHeight="1" x14ac:dyDescent="0.2">
      <c r="A3" s="23" t="s">
        <v>10</v>
      </c>
      <c r="B3" s="5"/>
      <c r="C3" s="23"/>
      <c r="D3" s="23"/>
      <c r="E3" s="26">
        <f>COUNT(D6:D213)</f>
        <v>171</v>
      </c>
      <c r="F3" s="28" t="s">
        <v>13</v>
      </c>
      <c r="G3" s="28"/>
      <c r="H3" s="30" t="str">
        <f>COUNT(H6:H213)&amp;" чел."</f>
        <v>31 чел.</v>
      </c>
      <c r="I3" s="32">
        <f>COUNT(H6:H213)/$E$3</f>
        <v>0.18128654970760233</v>
      </c>
      <c r="J3" s="30" t="str">
        <f>COUNT(J6:J213)&amp;" чел."</f>
        <v>34 чел.</v>
      </c>
      <c r="K3" s="32">
        <f>COUNT(J6:J213)/$E$3</f>
        <v>0.19883040935672514</v>
      </c>
      <c r="L3" s="30" t="str">
        <f>COUNT(L6:L213)&amp;" чел."</f>
        <v>20 чел.</v>
      </c>
      <c r="M3" s="32">
        <f>COUNT(L6:L213)/$E$3</f>
        <v>0.11695906432748537</v>
      </c>
      <c r="N3" s="30" t="str">
        <f>COUNT(N6:N213)&amp;" чел."</f>
        <v>25 чел.</v>
      </c>
      <c r="O3" s="32">
        <f>COUNT(N6:N213)/$E$3</f>
        <v>0.14619883040935672</v>
      </c>
      <c r="P3" s="30" t="str">
        <f>COUNT(P6:P213)&amp;" чел."</f>
        <v>8 чел.</v>
      </c>
      <c r="Q3" s="32">
        <f>COUNT(P6:P213)/$E$3</f>
        <v>4.6783625730994149E-2</v>
      </c>
      <c r="R3" s="30" t="str">
        <f>COUNT(R6:R213)&amp;" чел."</f>
        <v>26 чел.</v>
      </c>
      <c r="S3" s="32">
        <f>COUNT(R6:R213)/$E$3</f>
        <v>0.15204678362573099</v>
      </c>
      <c r="T3" s="30" t="str">
        <f>COUNT(T6:T213)&amp;" чел."</f>
        <v>28 чел.</v>
      </c>
      <c r="U3" s="32">
        <f>COUNT(T6:T213)/$E$3</f>
        <v>0.16374269005847952</v>
      </c>
      <c r="V3" s="30" t="str">
        <f>COUNT(V6:V213)&amp;" чел."</f>
        <v>21 чел.</v>
      </c>
      <c r="W3" s="32">
        <f>COUNT(V6:V213)/$E$3</f>
        <v>0.12280701754385964</v>
      </c>
      <c r="X3" s="30" t="str">
        <f>COUNT(X6:X213)&amp;" чел."</f>
        <v>20 чел.</v>
      </c>
      <c r="Y3" s="32">
        <f>COUNT(X6:X213)/$E$3</f>
        <v>0.11695906432748537</v>
      </c>
      <c r="Z3" s="30" t="str">
        <f>COUNT(Z6:Z213)&amp;" чел."</f>
        <v>22 чел.</v>
      </c>
      <c r="AA3" s="32">
        <f>COUNT(Z6:Z213)/$E$3</f>
        <v>0.12865497076023391</v>
      </c>
      <c r="AB3" s="30" t="str">
        <f>COUNT(AB6:AB213)&amp;" чел."</f>
        <v>15 чел.</v>
      </c>
      <c r="AC3" s="32">
        <f>COUNT(AB6:AB213)/$E$3</f>
        <v>8.771929824561403E-2</v>
      </c>
      <c r="AD3" s="30" t="str">
        <f>COUNT(AD6:AD213)&amp;" чел."</f>
        <v>8 чел.</v>
      </c>
      <c r="AE3" s="32">
        <f>COUNT(AD6:AD213)/$E$3</f>
        <v>4.6783625730994149E-2</v>
      </c>
      <c r="AF3" s="30" t="str">
        <f>COUNT(AF6:AF213)&amp;" чел."</f>
        <v>11 чел.</v>
      </c>
      <c r="AG3" s="32">
        <f>COUNT(AF6:AF213)/$E$3</f>
        <v>6.4327485380116955E-2</v>
      </c>
      <c r="AH3" s="30" t="str">
        <f>COUNT(AH6:AH213)&amp;" чел."</f>
        <v>16 чел.</v>
      </c>
      <c r="AI3" s="32">
        <f>COUNT(AH6:AH213)/$E$3</f>
        <v>9.3567251461988299E-2</v>
      </c>
    </row>
    <row r="4" spans="1:37" ht="39.75" customHeight="1" x14ac:dyDescent="0.2">
      <c r="A4" s="23" t="s">
        <v>18</v>
      </c>
      <c r="B4" s="41"/>
      <c r="C4" s="23"/>
      <c r="D4" s="23"/>
      <c r="E4" s="44">
        <f>MAX(I3,K3,O3,Q3,S3,U3,W3,Y3,AA3,AC3,AG3,M3)</f>
        <v>0.19883040935672514</v>
      </c>
      <c r="F4" s="45"/>
      <c r="G4" s="46"/>
      <c r="H4" s="96" t="s">
        <v>180</v>
      </c>
      <c r="I4" s="91"/>
      <c r="J4" s="96" t="s">
        <v>191</v>
      </c>
      <c r="K4" s="91"/>
      <c r="L4" s="90" t="s">
        <v>168</v>
      </c>
      <c r="M4" s="91"/>
      <c r="N4" s="90" t="s">
        <v>199</v>
      </c>
      <c r="O4" s="91"/>
      <c r="P4" s="90" t="s">
        <v>170</v>
      </c>
      <c r="Q4" s="91"/>
      <c r="R4" s="90" t="s">
        <v>179</v>
      </c>
      <c r="S4" s="91"/>
      <c r="T4" s="90" t="s">
        <v>201</v>
      </c>
      <c r="U4" s="91"/>
      <c r="V4" s="90" t="s">
        <v>202</v>
      </c>
      <c r="W4" s="91"/>
      <c r="X4" s="90" t="s">
        <v>207</v>
      </c>
      <c r="Y4" s="91"/>
      <c r="Z4" s="90" t="s">
        <v>210</v>
      </c>
      <c r="AA4" s="91"/>
      <c r="AB4" s="90" t="s">
        <v>216</v>
      </c>
      <c r="AC4" s="91"/>
      <c r="AD4" s="90" t="s">
        <v>221</v>
      </c>
      <c r="AE4" s="91"/>
      <c r="AF4" s="90" t="s">
        <v>217</v>
      </c>
      <c r="AG4" s="91"/>
      <c r="AH4" s="90" t="s">
        <v>218</v>
      </c>
      <c r="AI4" s="91"/>
    </row>
    <row r="5" spans="1:37" ht="30.75" customHeight="1" x14ac:dyDescent="0.2">
      <c r="A5" s="25" t="s">
        <v>9</v>
      </c>
      <c r="B5" s="53" t="s">
        <v>19</v>
      </c>
      <c r="C5" s="25" t="s">
        <v>11</v>
      </c>
      <c r="D5" s="27" t="s">
        <v>0</v>
      </c>
      <c r="E5" s="27" t="s">
        <v>12</v>
      </c>
      <c r="F5" s="54" t="s">
        <v>20</v>
      </c>
      <c r="G5" s="22" t="s">
        <v>15</v>
      </c>
      <c r="H5" s="54" t="s">
        <v>21</v>
      </c>
      <c r="I5" s="54" t="s">
        <v>4</v>
      </c>
      <c r="J5" s="54" t="s">
        <v>21</v>
      </c>
      <c r="K5" s="54" t="s">
        <v>4</v>
      </c>
      <c r="L5" s="54" t="s">
        <v>21</v>
      </c>
      <c r="M5" s="54" t="s">
        <v>4</v>
      </c>
      <c r="N5" s="54" t="s">
        <v>21</v>
      </c>
      <c r="O5" s="54" t="s">
        <v>4</v>
      </c>
      <c r="P5" s="54" t="s">
        <v>21</v>
      </c>
      <c r="Q5" s="54" t="s">
        <v>4</v>
      </c>
      <c r="R5" s="54" t="s">
        <v>21</v>
      </c>
      <c r="S5" s="54" t="s">
        <v>4</v>
      </c>
      <c r="T5" s="54" t="s">
        <v>21</v>
      </c>
      <c r="U5" s="54" t="s">
        <v>4</v>
      </c>
      <c r="V5" s="54" t="s">
        <v>21</v>
      </c>
      <c r="W5" s="54" t="s">
        <v>4</v>
      </c>
      <c r="X5" s="54" t="s">
        <v>21</v>
      </c>
      <c r="Y5" s="54" t="s">
        <v>4</v>
      </c>
      <c r="Z5" s="54" t="s">
        <v>21</v>
      </c>
      <c r="AA5" s="54" t="s">
        <v>4</v>
      </c>
      <c r="AB5" s="54" t="s">
        <v>21</v>
      </c>
      <c r="AC5" s="54" t="s">
        <v>4</v>
      </c>
      <c r="AD5" s="22" t="s">
        <v>21</v>
      </c>
      <c r="AE5" s="22" t="s">
        <v>4</v>
      </c>
      <c r="AF5" s="22" t="s">
        <v>21</v>
      </c>
      <c r="AG5" s="22" t="s">
        <v>4</v>
      </c>
      <c r="AH5" s="22" t="s">
        <v>21</v>
      </c>
      <c r="AI5" s="22" t="s">
        <v>4</v>
      </c>
    </row>
    <row r="6" spans="1:37" ht="13.5" customHeight="1" x14ac:dyDescent="0.2">
      <c r="A6" s="56" t="s">
        <v>22</v>
      </c>
      <c r="B6" s="59">
        <f t="shared" ref="B6:B37" si="0">SUM(I6,K6,M6,O6,Q6,S6,U6,W6,Y6,AA6,AC6,AE6,AG6,AI6)</f>
        <v>266</v>
      </c>
      <c r="C6" s="61">
        <f>SUMIF(Коэффициенты!$A$2:$A$68,D6,Коэффициенты!$B$2:$B$68)</f>
        <v>0</v>
      </c>
      <c r="D6" s="62">
        <f t="shared" ref="D6:D37" si="1">$D$1-E6</f>
        <v>34</v>
      </c>
      <c r="E6" s="62">
        <v>1982</v>
      </c>
      <c r="F6" s="70" t="s">
        <v>33</v>
      </c>
      <c r="G6" s="70" t="s">
        <v>29</v>
      </c>
      <c r="H6" s="64">
        <v>7</v>
      </c>
      <c r="I6" s="65">
        <f>IF($A6="вк","В/К",(IF(H6=0,"0",(IF(SUMIF(Очки!$A$2:$A$54,H6,Очки!$B$2:$B$54)=0," ",SUMIF(Очки!$A$2:$A$54,H6,Очки!$B$2:$B$54))+IF(H6="ОРГ",0,$C6)))))</f>
        <v>16</v>
      </c>
      <c r="J6" s="64">
        <v>9</v>
      </c>
      <c r="K6" s="65">
        <f>IF($A6="вк","В/К",(IF(J6=0,"0",(IF(SUMIF(Очки!$A$2:$A$54,J6,Очки!$B$2:$B$54)=0," ",SUMIF(Очки!$A$2:$A$54,J6,Очки!$B$2:$B$54))+IF(J6="ОРГ",0,$C6)))))</f>
        <v>14</v>
      </c>
      <c r="L6" s="64">
        <v>8</v>
      </c>
      <c r="M6" s="65">
        <f>IF($A6="вк","В/К",(IF(L6=0,"0",(IF(SUMIF(Очки!$A$2:$A$54,L6,Очки!$B$2:$B$54)=0," ",SUMIF(Очки!$A$2:$A$54,L6,Очки!$B$2:$B$54))+IF(L6="ОРГ",0,$C6)))))</f>
        <v>15</v>
      </c>
      <c r="N6" s="64">
        <v>4</v>
      </c>
      <c r="O6" s="65">
        <f>IF($A6="вк","В/К",(IF(N6=0,"0",(IF(SUMIF(Очки!$A$2:$A$54,N6,Очки!$B$2:$B$54)=0," ",SUMIF(Очки!$A$2:$A$54,N6,Очки!$B$2:$B$54))+IF(N6="ОРГ",0,$C6)))))</f>
        <v>19</v>
      </c>
      <c r="P6" s="64">
        <v>3</v>
      </c>
      <c r="Q6" s="65">
        <f>IF($A6="вк","В/К",(IF(P6=0,"0",(IF(SUMIF(Очки!$A$2:$A$54,P6,Очки!$B$2:$B$54)=0," ",SUMIF(Очки!$A$2:$A$54,P6,Очки!$B$2:$B$54))+IF(P6="ОРГ",0,$C6)))))</f>
        <v>20</v>
      </c>
      <c r="R6" s="64">
        <v>2</v>
      </c>
      <c r="S6" s="65">
        <f>IF($A6="вк","В/К",(IF(R6=0,"0",(IF(SUMIF(Очки!$A$2:$A$54,R6,Очки!$B$2:$B$54)=0," ",SUMIF(Очки!$A$2:$A$54,R6,Очки!$B$2:$B$54))+IF(R6="ОРГ",0,$C6)))))</f>
        <v>22</v>
      </c>
      <c r="T6" s="64">
        <v>11</v>
      </c>
      <c r="U6" s="65">
        <f>IF($A6="вк","В/К",(IF(T6=0,"0",(IF(SUMIF(Очки!$A$2:$A$54,T6,Очки!$B$2:$B$54)=0," ",SUMIF(Очки!$A$2:$A$54,T6,Очки!$B$2:$B$54))+IF(T6="ОРГ",0,$C6)))))</f>
        <v>12</v>
      </c>
      <c r="V6" s="64">
        <v>8</v>
      </c>
      <c r="W6" s="65">
        <f>IF($A6="вк","В/К",(IF(V6=0,"0",(IF(SUMIF(Очки!$A$2:$A$54,V6,Очки!$B$2:$B$54)=0," ",SUMIF(Очки!$A$2:$A$54,V6,Очки!$B$2:$B$54))+IF(V6="ОРГ",0,$C6)))))</f>
        <v>15</v>
      </c>
      <c r="X6" s="64" t="s">
        <v>5</v>
      </c>
      <c r="Y6" s="65">
        <f>IF($A6="вк","В/К",(IF(X6=0,"0",(IF(SUMIF(Очки!$A$2:$A$54,X6,Очки!$B$2:$B$54)=0," ",SUMIF(Очки!$A$2:$A$54,X6,Очки!$B$2:$B$54))+IF(X6="ОРГ",0,$C6)))))</f>
        <v>25</v>
      </c>
      <c r="Z6" s="64">
        <v>2</v>
      </c>
      <c r="AA6" s="65">
        <f>IF($A6="вк","В/К",(IF(Z6=0,"0",(IF(SUMIF(Очки!$A$2:$A$54,Z6,Очки!$B$2:$B$54)=0," ",SUMIF(Очки!$A$2:$A$54,Z6,Очки!$B$2:$B$54))+IF(Z6="ОРГ",0,$C6)))))</f>
        <v>22</v>
      </c>
      <c r="AB6" s="64">
        <v>6</v>
      </c>
      <c r="AC6" s="65">
        <f>IF($A6="вк","В/К",(IF(AB6=0,"0",(IF(SUMIF(Очки!$A$2:$A$54,AB6,Очки!$B$2:$B$54)=0," ",SUMIF(Очки!$A$2:$A$54,AB6,Очки!$B$2:$B$54))+IF(AB6="ОРГ",0,$C6)))))</f>
        <v>17</v>
      </c>
      <c r="AD6" s="64">
        <v>2</v>
      </c>
      <c r="AE6" s="65">
        <f>IF($A6="вк","В/К",(IF(AD6=0,"0",(IF(SUMIF(Очки!$A$2:$A$54,AD6,Очки!$B$2:$B$54)=0," ",SUMIF(Очки!$A$2:$A$54,AD6,Очки!$B$2:$B$54))+IF(AD6="ОРГ",0,$C6)))))</f>
        <v>22</v>
      </c>
      <c r="AF6" s="64">
        <v>2</v>
      </c>
      <c r="AG6" s="65">
        <f>IF($A6="вк","В/К",(IF(AF6=0,"0",(IF(SUMIF(Очки!$A$2:$A$54,AF6,Очки!$B$2:$B$54)=0," ",SUMIF(Очки!$A$2:$A$54,AF6,Очки!$B$2:$B$54))+IF(AF6="ОРГ",0,$C6)))))</f>
        <v>22</v>
      </c>
      <c r="AH6" s="64">
        <v>1</v>
      </c>
      <c r="AI6" s="65">
        <f>IF($A6="вк","В/К",(IF(AH6=0,"0",(IF(SUMIF(Очки!$A$2:$A$54,AH6,Очки!$B$2:$B$54)=0," ",SUMIF(Очки!$A$2:$A$54,AH6,Очки!$B$2:$B$54))+IF(AH6="ОРГ",0,$C6)))))</f>
        <v>25</v>
      </c>
    </row>
    <row r="7" spans="1:37" ht="13.5" customHeight="1" x14ac:dyDescent="0.2">
      <c r="A7" s="56" t="s">
        <v>22</v>
      </c>
      <c r="B7" s="59">
        <f t="shared" si="0"/>
        <v>222</v>
      </c>
      <c r="C7" s="66">
        <f>SUMIF(Коэффициенты!$A$2:$A$68,D7,Коэффициенты!$B$2:$B$68)</f>
        <v>0</v>
      </c>
      <c r="D7" s="62">
        <f t="shared" si="1"/>
        <v>30</v>
      </c>
      <c r="E7" s="67">
        <v>1986</v>
      </c>
      <c r="F7" s="68" t="s">
        <v>28</v>
      </c>
      <c r="G7" s="70" t="s">
        <v>29</v>
      </c>
      <c r="H7" s="69"/>
      <c r="I7" s="65" t="str">
        <f>IF($A7="вк","В/К",(IF(H7=0,"0",(IF(SUMIF(Очки!$A$2:$A$54,H7,Очки!$B$2:$B$54)=0," ",SUMIF(Очки!$A$2:$A$54,H7,Очки!$B$2:$B$54))+IF(H7="ОРГ",0,$C7)))))</f>
        <v>0</v>
      </c>
      <c r="J7" s="69"/>
      <c r="K7" s="65" t="str">
        <f>IF($A7="вк","В/К",(IF(J7=0,"0",(IF(SUMIF(Очки!$A$2:$A$54,J7,Очки!$B$2:$B$54)=0," ",SUMIF(Очки!$A$2:$A$54,J7,Очки!$B$2:$B$54))+IF(J7="ОРГ",0,$C7)))))</f>
        <v>0</v>
      </c>
      <c r="L7" s="69"/>
      <c r="M7" s="65" t="str">
        <f>IF($A7="вк","В/К",(IF(L7=0,"0",(IF(SUMIF(Очки!$A$2:$A$54,L7,Очки!$B$2:$B$54)=0," ",SUMIF(Очки!$A$2:$A$54,L7,Очки!$B$2:$B$54))+IF(L7="ОРГ",0,$C7)))))</f>
        <v>0</v>
      </c>
      <c r="N7" s="69">
        <v>1</v>
      </c>
      <c r="O7" s="65">
        <f>IF($A7="вк","В/К",(IF(N7=0,"0",(IF(SUMIF(Очки!$A$2:$A$54,N7,Очки!$B$2:$B$54)=0," ",SUMIF(Очки!$A$2:$A$54,N7,Очки!$B$2:$B$54))+IF(N7="ОРГ",0,$C7)))))</f>
        <v>25</v>
      </c>
      <c r="P7" s="69" t="s">
        <v>5</v>
      </c>
      <c r="Q7" s="65">
        <f>IF($A7="вк","В/К",(IF(P7=0,"0",(IF(SUMIF(Очки!$A$2:$A$54,P7,Очки!$B$2:$B$54)=0," ",SUMIF(Очки!$A$2:$A$54,P7,Очки!$B$2:$B$54))+IF(P7="ОРГ",0,$C7)))))</f>
        <v>25</v>
      </c>
      <c r="R7" s="69" t="s">
        <v>5</v>
      </c>
      <c r="S7" s="65">
        <f>IF($A7="вк","В/К",(IF(R7=0,"0",(IF(SUMIF(Очки!$A$2:$A$54,R7,Очки!$B$2:$B$54)=0," ",SUMIF(Очки!$A$2:$A$54,R7,Очки!$B$2:$B$54))+IF(R7="ОРГ",0,$C7)))))</f>
        <v>25</v>
      </c>
      <c r="T7" s="69" t="s">
        <v>5</v>
      </c>
      <c r="U7" s="65">
        <f>IF($A7="вк","В/К",(IF(T7=0,"0",(IF(SUMIF(Очки!$A$2:$A$54,T7,Очки!$B$2:$B$54)=0," ",SUMIF(Очки!$A$2:$A$54,T7,Очки!$B$2:$B$54))+IF(T7="ОРГ",0,$C7)))))</f>
        <v>25</v>
      </c>
      <c r="V7" s="69">
        <v>3</v>
      </c>
      <c r="W7" s="65">
        <f>IF($A7="вк","В/К",(IF(V7=0,"0",(IF(SUMIF(Очки!$A$2:$A$54,V7,Очки!$B$2:$B$54)=0," ",SUMIF(Очки!$A$2:$A$54,V7,Очки!$B$2:$B$54))+IF(V7="ОРГ",0,$C7)))))</f>
        <v>20</v>
      </c>
      <c r="X7" s="69" t="s">
        <v>5</v>
      </c>
      <c r="Y7" s="65">
        <f>IF($A7="вк","В/К",(IF(X7=0,"0",(IF(SUMIF(Очки!$A$2:$A$54,X7,Очки!$B$2:$B$54)=0," ",SUMIF(Очки!$A$2:$A$54,X7,Очки!$B$2:$B$54))+IF(X7="ОРГ",0,$C7)))))</f>
        <v>25</v>
      </c>
      <c r="Z7" s="69">
        <v>9</v>
      </c>
      <c r="AA7" s="65">
        <f>IF($A7="вк","В/К",(IF(Z7=0,"0",(IF(SUMIF(Очки!$A$2:$A$54,Z7,Очки!$B$2:$B$54)=0," ",SUMIF(Очки!$A$2:$A$54,Z7,Очки!$B$2:$B$54))+IF(Z7="ОРГ",0,$C7)))))</f>
        <v>14</v>
      </c>
      <c r="AB7" s="69">
        <v>4</v>
      </c>
      <c r="AC7" s="65">
        <f>IF($A7="вк","В/К",(IF(AB7=0,"0",(IF(SUMIF(Очки!$A$2:$A$54,AB7,Очки!$B$2:$B$54)=0," ",SUMIF(Очки!$A$2:$A$54,AB7,Очки!$B$2:$B$54))+IF(AB7="ОРГ",0,$C7)))))</f>
        <v>19</v>
      </c>
      <c r="AD7" s="69">
        <v>1</v>
      </c>
      <c r="AE7" s="65">
        <f>IF($A7="вк","В/К",(IF(AD7=0,"0",(IF(SUMIF(Очки!$A$2:$A$54,AD7,Очки!$B$2:$B$54)=0," ",SUMIF(Очки!$A$2:$A$54,AD7,Очки!$B$2:$B$54))+IF(AD7="ОРГ",0,$C7)))))</f>
        <v>25</v>
      </c>
      <c r="AF7" s="69"/>
      <c r="AG7" s="65" t="str">
        <f>IF($A7="вк","В/К",(IF(AF7=0,"0",(IF(SUMIF(Очки!$A$2:$A$54,AF7,Очки!$B$2:$B$54)=0," ",SUMIF(Очки!$A$2:$A$54,AF7,Очки!$B$2:$B$54))+IF(AF7="ОРГ",0,$C7)))))</f>
        <v>0</v>
      </c>
      <c r="AH7" s="69">
        <v>4</v>
      </c>
      <c r="AI7" s="65">
        <f>IF($A7="вк","В/К",(IF(AH7=0,"0",(IF(SUMIF(Очки!$A$2:$A$54,AH7,Очки!$B$2:$B$54)=0," ",SUMIF(Очки!$A$2:$A$54,AH7,Очки!$B$2:$B$54))+IF(AH7="ОРГ",0,$C7)))))</f>
        <v>19</v>
      </c>
    </row>
    <row r="8" spans="1:37" ht="13.5" customHeight="1" x14ac:dyDescent="0.2">
      <c r="A8" s="56" t="s">
        <v>22</v>
      </c>
      <c r="B8" s="59">
        <f t="shared" si="0"/>
        <v>207</v>
      </c>
      <c r="C8" s="66">
        <f>SUMIF(Коэффициенты!$A$2:$A$68,D8,Коэффициенты!$B$2:$B$68)</f>
        <v>0</v>
      </c>
      <c r="D8" s="62">
        <f t="shared" si="1"/>
        <v>26</v>
      </c>
      <c r="E8" s="67">
        <v>1990</v>
      </c>
      <c r="F8" s="75" t="s">
        <v>31</v>
      </c>
      <c r="G8" s="70" t="s">
        <v>32</v>
      </c>
      <c r="H8" s="69">
        <v>5</v>
      </c>
      <c r="I8" s="65">
        <f>IF($A8="вк","В/К",(IF(H8=0,"0",(IF(SUMIF(Очки!$A$2:$A$54,H8,Очки!$B$2:$B$54)=0," ",SUMIF(Очки!$A$2:$A$54,H8,Очки!$B$2:$B$54))+IF(H8="ОРГ",0,$C8)))))</f>
        <v>18</v>
      </c>
      <c r="J8" s="64">
        <v>5</v>
      </c>
      <c r="K8" s="65">
        <f>IF($A8="вк","В/К",(IF(J8=0,"0",(IF(SUMIF(Очки!$A$2:$A$54,J8,Очки!$B$2:$B$54)=0," ",SUMIF(Очки!$A$2:$A$54,J8,Очки!$B$2:$B$54))+IF(J8="ОРГ",0,$C8)))))</f>
        <v>18</v>
      </c>
      <c r="L8" s="69">
        <v>14</v>
      </c>
      <c r="M8" s="65">
        <f>IF($A8="вк","В/К",(IF(L8=0,"0",(IF(SUMIF(Очки!$A$2:$A$54,L8,Очки!$B$2:$B$54)=0," ",SUMIF(Очки!$A$2:$A$54,L8,Очки!$B$2:$B$54))+IF(L8="ОРГ",0,$C8)))))</f>
        <v>9</v>
      </c>
      <c r="N8" s="69" t="s">
        <v>5</v>
      </c>
      <c r="O8" s="65">
        <f>IF($A8="вк","В/К",(IF(N8=0,"0",(IF(SUMIF(Очки!$A$2:$A$54,N8,Очки!$B$2:$B$54)=0," ",SUMIF(Очки!$A$2:$A$54,N8,Очки!$B$2:$B$54))+IF(N8="ОРГ",0,$C8)))))</f>
        <v>25</v>
      </c>
      <c r="P8" s="69"/>
      <c r="Q8" s="65" t="str">
        <f>IF($A8="вк","В/К",(IF(P8=0,"0",(IF(SUMIF(Очки!$A$2:$A$54,P8,Очки!$B$2:$B$54)=0," ",SUMIF(Очки!$A$2:$A$54,P8,Очки!$B$2:$B$54))+IF(P8="ОРГ",0,$C8)))))</f>
        <v>0</v>
      </c>
      <c r="R8" s="69">
        <v>4</v>
      </c>
      <c r="S8" s="65">
        <f>IF($A8="вк","В/К",(IF(R8=0,"0",(IF(SUMIF(Очки!$A$2:$A$54,R8,Очки!$B$2:$B$54)=0," ",SUMIF(Очки!$A$2:$A$54,R8,Очки!$B$2:$B$54))+IF(R8="ОРГ",0,$C8)))))</f>
        <v>19</v>
      </c>
      <c r="T8" s="69">
        <v>2</v>
      </c>
      <c r="U8" s="65">
        <f>IF($A8="вк","В/К",(IF(T8=0,"0",(IF(SUMIF(Очки!$A$2:$A$54,T8,Очки!$B$2:$B$54)=0," ",SUMIF(Очки!$A$2:$A$54,T8,Очки!$B$2:$B$54))+IF(T8="ОРГ",0,$C8)))))</f>
        <v>22</v>
      </c>
      <c r="V8" s="69">
        <v>4</v>
      </c>
      <c r="W8" s="65">
        <f>IF($A8="вк","В/К",(IF(V8=0,"0",(IF(SUMIF(Очки!$A$2:$A$54,V8,Очки!$B$2:$B$54)=0," ",SUMIF(Очки!$A$2:$A$54,V8,Очки!$B$2:$B$54))+IF(V8="ОРГ",0,$C8)))))</f>
        <v>19</v>
      </c>
      <c r="X8" s="69"/>
      <c r="Y8" s="65" t="str">
        <f>IF($A8="вк","В/К",(IF(X8=0,"0",(IF(SUMIF(Очки!$A$2:$A$54,X8,Очки!$B$2:$B$54)=0," ",SUMIF(Очки!$A$2:$A$54,X8,Очки!$B$2:$B$54))+IF(X8="ОРГ",0,$C8)))))</f>
        <v>0</v>
      </c>
      <c r="Z8" s="69">
        <v>7</v>
      </c>
      <c r="AA8" s="65">
        <f>IF($A8="вк","В/К",(IF(Z8=0,"0",(IF(SUMIF(Очки!$A$2:$A$54,Z8,Очки!$B$2:$B$54)=0," ",SUMIF(Очки!$A$2:$A$54,Z8,Очки!$B$2:$B$54))+IF(Z8="ОРГ",0,$C8)))))</f>
        <v>16</v>
      </c>
      <c r="AB8" s="69">
        <v>3</v>
      </c>
      <c r="AC8" s="65">
        <f>IF($A8="вк","В/К",(IF(AB8=0,"0",(IF(SUMIF(Очки!$A$2:$A$54,AB8,Очки!$B$2:$B$54)=0," ",SUMIF(Очки!$A$2:$A$54,AB8,Очки!$B$2:$B$54))+IF(AB8="ОРГ",0,$C8)))))</f>
        <v>20</v>
      </c>
      <c r="AD8" s="69" t="s">
        <v>5</v>
      </c>
      <c r="AE8" s="65">
        <f>IF($A8="вк","В/К",(IF(AD8=0,"0",(IF(SUMIF(Очки!$A$2:$A$54,AD8,Очки!$B$2:$B$54)=0," ",SUMIF(Очки!$A$2:$A$54,AD8,Очки!$B$2:$B$54))+IF(AD8="ОРГ",0,$C8)))))</f>
        <v>25</v>
      </c>
      <c r="AF8" s="69">
        <v>7</v>
      </c>
      <c r="AG8" s="65">
        <f>IF($A8="вк","В/К",(IF(AF8=0,"0",(IF(SUMIF(Очки!$A$2:$A$54,AF8,Очки!$B$2:$B$54)=0," ",SUMIF(Очки!$A$2:$A$54,AF8,Очки!$B$2:$B$54))+IF(AF8="ОРГ",0,$C8)))))</f>
        <v>16</v>
      </c>
      <c r="AH8" s="69"/>
      <c r="AI8" s="65" t="str">
        <f>IF($A8="вк","В/К",(IF(AH8=0,"0",(IF(SUMIF(Очки!$A$2:$A$54,AH8,Очки!$B$2:$B$54)=0," ",SUMIF(Очки!$A$2:$A$54,AH8,Очки!$B$2:$B$54))+IF(AH8="ОРГ",0,$C8)))))</f>
        <v>0</v>
      </c>
    </row>
    <row r="9" spans="1:37" ht="13.5" customHeight="1" x14ac:dyDescent="0.2">
      <c r="A9" s="56" t="s">
        <v>22</v>
      </c>
      <c r="B9" s="59">
        <f t="shared" si="0"/>
        <v>182</v>
      </c>
      <c r="C9" s="66">
        <f>SUMIF(Коэффициенты!$A$2:$A$68,D9,Коэффициенты!$B$2:$B$68)</f>
        <v>2</v>
      </c>
      <c r="D9" s="62">
        <f t="shared" si="1"/>
        <v>39</v>
      </c>
      <c r="E9" s="67">
        <v>1977</v>
      </c>
      <c r="F9" s="75" t="s">
        <v>23</v>
      </c>
      <c r="G9" s="70" t="s">
        <v>29</v>
      </c>
      <c r="H9" s="69">
        <v>1</v>
      </c>
      <c r="I9" s="65">
        <f>IF($A9="вк","В/К",(IF(H9=0,"0",(IF(SUMIF(Очки!$A$2:$A$54,H9,Очки!$B$2:$B$54)=0," ",SUMIF(Очки!$A$2:$A$54,H9,Очки!$B$2:$B$54))+IF(H9="ОРГ",0,$C9)))))</f>
        <v>27</v>
      </c>
      <c r="J9" s="69"/>
      <c r="K9" s="65" t="str">
        <f>IF($A9="вк","В/К",(IF(J9=0,"0",(IF(SUMIF(Очки!$A$2:$A$54,J9,Очки!$B$2:$B$54)=0," ",SUMIF(Очки!$A$2:$A$54,J9,Очки!$B$2:$B$54))+IF(J9="ОРГ",0,$C9)))))</f>
        <v>0</v>
      </c>
      <c r="L9" s="69">
        <v>1</v>
      </c>
      <c r="M9" s="65">
        <f>IF($A9="вк","В/К",(IF(L9=0,"0",(IF(SUMIF(Очки!$A$2:$A$54,L9,Очки!$B$2:$B$54)=0," ",SUMIF(Очки!$A$2:$A$54,L9,Очки!$B$2:$B$54))+IF(L9="ОРГ",0,$C9)))))</f>
        <v>27</v>
      </c>
      <c r="N9" s="69"/>
      <c r="O9" s="65" t="str">
        <f>IF($A9="вк","В/К",(IF(N9=0,"0",(IF(SUMIF(Очки!$A$2:$A$54,N9,Очки!$B$2:$B$54)=0," ",SUMIF(Очки!$A$2:$A$54,N9,Очки!$B$2:$B$54))+IF(N9="ОРГ",0,$C9)))))</f>
        <v>0</v>
      </c>
      <c r="P9" s="69"/>
      <c r="Q9" s="65" t="str">
        <f>IF($A9="вк","В/К",(IF(P9=0,"0",(IF(SUMIF(Очки!$A$2:$A$54,P9,Очки!$B$2:$B$54)=0," ",SUMIF(Очки!$A$2:$A$54,P9,Очки!$B$2:$B$54))+IF(P9="ОРГ",0,$C9)))))</f>
        <v>0</v>
      </c>
      <c r="R9" s="69">
        <v>1</v>
      </c>
      <c r="S9" s="65">
        <f>IF($A9="вк","В/К",(IF(R9=0,"0",(IF(SUMIF(Очки!$A$2:$A$54,R9,Очки!$B$2:$B$54)=0," ",SUMIF(Очки!$A$2:$A$54,R9,Очки!$B$2:$B$54))+IF(R9="ОРГ",0,$C9)))))</f>
        <v>27</v>
      </c>
      <c r="T9" s="69">
        <v>1</v>
      </c>
      <c r="U9" s="65">
        <f>IF($A9="вк","В/К",(IF(T9=0,"0",(IF(SUMIF(Очки!$A$2:$A$54,T9,Очки!$B$2:$B$54)=0," ",SUMIF(Очки!$A$2:$A$54,T9,Очки!$B$2:$B$54))+IF(T9="ОРГ",0,$C9)))))</f>
        <v>27</v>
      </c>
      <c r="V9" s="69">
        <v>1</v>
      </c>
      <c r="W9" s="65">
        <f>IF($A9="вк","В/К",(IF(V9=0,"0",(IF(SUMIF(Очки!$A$2:$A$54,V9,Очки!$B$2:$B$54)=0," ",SUMIF(Очки!$A$2:$A$54,V9,Очки!$B$2:$B$54))+IF(V9="ОРГ",0,$C9)))))</f>
        <v>27</v>
      </c>
      <c r="X9" s="69"/>
      <c r="Y9" s="65" t="str">
        <f>IF($A9="вк","В/К",(IF(X9=0,"0",(IF(SUMIF(Очки!$A$2:$A$54,X9,Очки!$B$2:$B$54)=0," ",SUMIF(Очки!$A$2:$A$54,X9,Очки!$B$2:$B$54))+IF(X9="ОРГ",0,$C9)))))</f>
        <v>0</v>
      </c>
      <c r="Z9" s="69">
        <v>5</v>
      </c>
      <c r="AA9" s="65">
        <f>IF($A9="вк","В/К",(IF(Z9=0,"0",(IF(SUMIF(Очки!$A$2:$A$54,Z9,Очки!$B$2:$B$54)=0," ",SUMIF(Очки!$A$2:$A$54,Z9,Очки!$B$2:$B$54))+IF(Z9="ОРГ",0,$C9)))))</f>
        <v>20</v>
      </c>
      <c r="AB9" s="69">
        <v>1</v>
      </c>
      <c r="AC9" s="65">
        <f>IF($A9="вк","В/К",(IF(AB9=0,"0",(IF(SUMIF(Очки!$A$2:$A$54,AB9,Очки!$B$2:$B$54)=0," ",SUMIF(Очки!$A$2:$A$54,AB9,Очки!$B$2:$B$54))+IF(AB9="ОРГ",0,$C9)))))</f>
        <v>27</v>
      </c>
      <c r="AD9" s="69"/>
      <c r="AE9" s="65" t="str">
        <f>IF($A9="вк","В/К",(IF(AD9=0,"0",(IF(SUMIF(Очки!$A$2:$A$54,AD9,Очки!$B$2:$B$54)=0," ",SUMIF(Очки!$A$2:$A$54,AD9,Очки!$B$2:$B$54))+IF(AD9="ОРГ",0,$C9)))))</f>
        <v>0</v>
      </c>
      <c r="AF9" s="69"/>
      <c r="AG9" s="65" t="str">
        <f>IF($A9="вк","В/К",(IF(AF9=0,"0",(IF(SUMIF(Очки!$A$2:$A$54,AF9,Очки!$B$2:$B$54)=0," ",SUMIF(Очки!$A$2:$A$54,AF9,Очки!$B$2:$B$54))+IF(AF9="ОРГ",0,$C9)))))</f>
        <v>0</v>
      </c>
      <c r="AH9" s="69"/>
      <c r="AI9" s="65" t="str">
        <f>IF($A9="вк","В/К",(IF(AH9=0,"0",(IF(SUMIF(Очки!$A$2:$A$54,AH9,Очки!$B$2:$B$54)=0," ",SUMIF(Очки!$A$2:$A$54,AH9,Очки!$B$2:$B$54))+IF(AH9="ОРГ",0,$C9)))))</f>
        <v>0</v>
      </c>
    </row>
    <row r="10" spans="1:37" ht="13.5" customHeight="1" x14ac:dyDescent="0.2">
      <c r="A10" s="56" t="s">
        <v>22</v>
      </c>
      <c r="B10" s="59">
        <f t="shared" si="0"/>
        <v>173</v>
      </c>
      <c r="C10" s="66">
        <f>SUMIF(Коэффициенты!$A$2:$A$68,D10,Коэффициенты!$B$2:$B$68)</f>
        <v>3</v>
      </c>
      <c r="D10" s="62">
        <f t="shared" si="1"/>
        <v>43</v>
      </c>
      <c r="E10" s="67">
        <v>1973</v>
      </c>
      <c r="F10" s="68" t="s">
        <v>52</v>
      </c>
      <c r="G10" s="70" t="s">
        <v>24</v>
      </c>
      <c r="H10" s="69">
        <v>8</v>
      </c>
      <c r="I10" s="65">
        <f>IF($A10="вк","В/К",(IF(H10=0,"0",(IF(SUMIF(Очки!$A$2:$A$54,H10,Очки!$B$2:$B$54)=0," ",SUMIF(Очки!$A$2:$A$54,H10,Очки!$B$2:$B$54))+IF(H10="ОРГ",0,$C10)))))</f>
        <v>18</v>
      </c>
      <c r="J10" s="64">
        <v>17</v>
      </c>
      <c r="K10" s="65">
        <f>IF($A10="вк","В/К",(IF(J10=0,"0",(IF(SUMIF(Очки!$A$2:$A$54,J10,Очки!$B$2:$B$54)=0," ",SUMIF(Очки!$A$2:$A$54,J10,Очки!$B$2:$B$54))+IF(J10="ОРГ",0,$C10)))))</f>
        <v>9</v>
      </c>
      <c r="L10" s="69">
        <v>17</v>
      </c>
      <c r="M10" s="65">
        <f>IF($A10="вк","В/К",(IF(L10=0,"0",(IF(SUMIF(Очки!$A$2:$A$54,L10,Очки!$B$2:$B$54)=0," ",SUMIF(Очки!$A$2:$A$54,L10,Очки!$B$2:$B$54))+IF(L10="ОРГ",0,$C10)))))</f>
        <v>9</v>
      </c>
      <c r="N10" s="69">
        <v>8</v>
      </c>
      <c r="O10" s="65">
        <f>IF($A10="вк","В/К",(IF(N10=0,"0",(IF(SUMIF(Очки!$A$2:$A$54,N10,Очки!$B$2:$B$54)=0," ",SUMIF(Очки!$A$2:$A$54,N10,Очки!$B$2:$B$54))+IF(N10="ОРГ",0,$C10)))))</f>
        <v>18</v>
      </c>
      <c r="P10" s="69"/>
      <c r="Q10" s="65" t="str">
        <f>IF($A10="вк","В/К",(IF(P10=0,"0",(IF(SUMIF(Очки!$A$2:$A$54,P10,Очки!$B$2:$B$54)=0," ",SUMIF(Очки!$A$2:$A$54,P10,Очки!$B$2:$B$54))+IF(P10="ОРГ",0,$C10)))))</f>
        <v>0</v>
      </c>
      <c r="R10" s="69"/>
      <c r="S10" s="65" t="str">
        <f>IF($A10="вк","В/К",(IF(R10=0,"0",(IF(SUMIF(Очки!$A$2:$A$54,R10,Очки!$B$2:$B$54)=0," ",SUMIF(Очки!$A$2:$A$54,R10,Очки!$B$2:$B$54))+IF(R10="ОРГ",0,$C10)))))</f>
        <v>0</v>
      </c>
      <c r="T10" s="69">
        <v>7</v>
      </c>
      <c r="U10" s="65">
        <f>IF($A10="вк","В/К",(IF(T10=0,"0",(IF(SUMIF(Очки!$A$2:$A$54,T10,Очки!$B$2:$B$54)=0," ",SUMIF(Очки!$A$2:$A$54,T10,Очки!$B$2:$B$54))+IF(T10="ОРГ",0,$C10)))))</f>
        <v>19</v>
      </c>
      <c r="V10" s="69">
        <v>14</v>
      </c>
      <c r="W10" s="65">
        <f>IF($A10="вк","В/К",(IF(V10=0,"0",(IF(SUMIF(Очки!$A$2:$A$54,V10,Очки!$B$2:$B$54)=0," ",SUMIF(Очки!$A$2:$A$54,V10,Очки!$B$2:$B$54))+IF(V10="ОРГ",0,$C10)))))</f>
        <v>12</v>
      </c>
      <c r="X10" s="69">
        <v>4</v>
      </c>
      <c r="Y10" s="65">
        <f>IF($A10="вк","В/К",(IF(X10=0,"0",(IF(SUMIF(Очки!$A$2:$A$54,X10,Очки!$B$2:$B$54)=0," ",SUMIF(Очки!$A$2:$A$54,X10,Очки!$B$2:$B$54))+IF(X10="ОРГ",0,$C10)))))</f>
        <v>22</v>
      </c>
      <c r="Z10" s="69">
        <v>17</v>
      </c>
      <c r="AA10" s="65">
        <f>IF($A10="вк","В/К",(IF(Z10=0,"0",(IF(SUMIF(Очки!$A$2:$A$54,Z10,Очки!$B$2:$B$54)=0," ",SUMIF(Очки!$A$2:$A$54,Z10,Очки!$B$2:$B$54))+IF(Z10="ОРГ",0,$C10)))))</f>
        <v>9</v>
      </c>
      <c r="AB10" s="69">
        <v>9</v>
      </c>
      <c r="AC10" s="65">
        <f>IF($A10="вк","В/К",(IF(AB10=0,"0",(IF(SUMIF(Очки!$A$2:$A$54,AB10,Очки!$B$2:$B$54)=0," ",SUMIF(Очки!$A$2:$A$54,AB10,Очки!$B$2:$B$54))+IF(AB10="ОРГ",0,$C10)))))</f>
        <v>17</v>
      </c>
      <c r="AD10" s="69"/>
      <c r="AE10" s="65" t="str">
        <f>IF($A10="вк","В/К",(IF(AD10=0,"0",(IF(SUMIF(Очки!$A$2:$A$54,AD10,Очки!$B$2:$B$54)=0," ",SUMIF(Очки!$A$2:$A$54,AD10,Очки!$B$2:$B$54))+IF(AD10="ОРГ",0,$C10)))))</f>
        <v>0</v>
      </c>
      <c r="AF10" s="69">
        <v>4</v>
      </c>
      <c r="AG10" s="65">
        <f>IF($A10="вк","В/К",(IF(AF10=0,"0",(IF(SUMIF(Очки!$A$2:$A$54,AF10,Очки!$B$2:$B$54)=0," ",SUMIF(Очки!$A$2:$A$54,AF10,Очки!$B$2:$B$54))+IF(AF10="ОРГ",0,$C10)))))</f>
        <v>22</v>
      </c>
      <c r="AH10" s="69">
        <v>8</v>
      </c>
      <c r="AI10" s="65">
        <f>IF($A10="вк","В/К",(IF(AH10=0,"0",(IF(SUMIF(Очки!$A$2:$A$54,AH10,Очки!$B$2:$B$54)=0," ",SUMIF(Очки!$A$2:$A$54,AH10,Очки!$B$2:$B$54))+IF(AH10="ОРГ",0,$C10)))))</f>
        <v>18</v>
      </c>
    </row>
    <row r="11" spans="1:37" ht="13.5" customHeight="1" x14ac:dyDescent="0.2">
      <c r="A11" s="56" t="s">
        <v>22</v>
      </c>
      <c r="B11" s="59">
        <f t="shared" si="0"/>
        <v>168</v>
      </c>
      <c r="C11" s="66">
        <f>SUMIF(Коэффициенты!$A$2:$A$68,D11,Коэффициенты!$B$2:$B$68)</f>
        <v>0</v>
      </c>
      <c r="D11" s="62">
        <f t="shared" si="1"/>
        <v>32</v>
      </c>
      <c r="E11" s="67">
        <v>1984</v>
      </c>
      <c r="F11" s="68" t="s">
        <v>78</v>
      </c>
      <c r="G11" s="70" t="s">
        <v>79</v>
      </c>
      <c r="H11" s="69"/>
      <c r="I11" s="65" t="str">
        <f>IF($A11="вк","В/К",(IF(H11=0,"0",(IF(SUMIF(Очки!$A$2:$A$54,H11,Очки!$B$2:$B$54)=0," ",SUMIF(Очки!$A$2:$A$54,H11,Очки!$B$2:$B$54))+IF(H11="ОРГ",0,$C11)))))</f>
        <v>0</v>
      </c>
      <c r="J11" s="69">
        <v>2</v>
      </c>
      <c r="K11" s="65">
        <f>IF($A11="вк","В/К",(IF(J11=0,"0",(IF(SUMIF(Очки!$A$2:$A$54,J11,Очки!$B$2:$B$54)=0," ",SUMIF(Очки!$A$2:$A$54,J11,Очки!$B$2:$B$54))+IF(J11="ОРГ",0,$C11)))))</f>
        <v>22</v>
      </c>
      <c r="L11" s="69">
        <v>16</v>
      </c>
      <c r="M11" s="65">
        <f>IF($A11="вк","В/К",(IF(L11=0,"0",(IF(SUMIF(Очки!$A$2:$A$54,L11,Очки!$B$2:$B$54)=0," ",SUMIF(Очки!$A$2:$A$54,L11,Очки!$B$2:$B$54))+IF(L11="ОРГ",0,$C11)))))</f>
        <v>7</v>
      </c>
      <c r="N11" s="69">
        <v>3</v>
      </c>
      <c r="O11" s="65">
        <f>IF($A11="вк","В/К",(IF(N11=0,"0",(IF(SUMIF(Очки!$A$2:$A$54,N11,Очки!$B$2:$B$54)=0," ",SUMIF(Очки!$A$2:$A$54,N11,Очки!$B$2:$B$54))+IF(N11="ОРГ",0,$C11)))))</f>
        <v>20</v>
      </c>
      <c r="P11" s="69"/>
      <c r="Q11" s="65" t="str">
        <f>IF($A11="вк","В/К",(IF(P11=0,"0",(IF(SUMIF(Очки!$A$2:$A$54,P11,Очки!$B$2:$B$54)=0," ",SUMIF(Очки!$A$2:$A$54,P11,Очки!$B$2:$B$54))+IF(P11="ОРГ",0,$C11)))))</f>
        <v>0</v>
      </c>
      <c r="R11" s="69"/>
      <c r="S11" s="65" t="str">
        <f>IF($A11="вк","В/К",(IF(R11=0,"0",(IF(SUMIF(Очки!$A$2:$A$54,R11,Очки!$B$2:$B$54)=0," ",SUMIF(Очки!$A$2:$A$54,R11,Очки!$B$2:$B$54))+IF(R11="ОРГ",0,$C11)))))</f>
        <v>0</v>
      </c>
      <c r="T11" s="69">
        <v>5</v>
      </c>
      <c r="U11" s="65">
        <f>IF($A11="вк","В/К",(IF(T11=0,"0",(IF(SUMIF(Очки!$A$2:$A$54,T11,Очки!$B$2:$B$54)=0," ",SUMIF(Очки!$A$2:$A$54,T11,Очки!$B$2:$B$54))+IF(T11="ОРГ",0,$C11)))))</f>
        <v>18</v>
      </c>
      <c r="V11" s="69">
        <v>2</v>
      </c>
      <c r="W11" s="65">
        <f>IF($A11="вк","В/К",(IF(V11=0,"0",(IF(SUMIF(Очки!$A$2:$A$54,V11,Очки!$B$2:$B$54)=0," ",SUMIF(Очки!$A$2:$A$54,V11,Очки!$B$2:$B$54))+IF(V11="ОРГ",0,$C11)))))</f>
        <v>22</v>
      </c>
      <c r="X11" s="69">
        <v>8</v>
      </c>
      <c r="Y11" s="65">
        <f>IF($A11="вк","В/К",(IF(X11=0,"0",(IF(SUMIF(Очки!$A$2:$A$54,X11,Очки!$B$2:$B$54)=0," ",SUMIF(Очки!$A$2:$A$54,X11,Очки!$B$2:$B$54))+IF(X11="ОРГ",0,$C11)))))</f>
        <v>15</v>
      </c>
      <c r="Z11" s="69">
        <v>6</v>
      </c>
      <c r="AA11" s="65">
        <f>IF($A11="вк","В/К",(IF(Z11=0,"0",(IF(SUMIF(Очки!$A$2:$A$54,Z11,Очки!$B$2:$B$54)=0," ",SUMIF(Очки!$A$2:$A$54,Z11,Очки!$B$2:$B$54))+IF(Z11="ОРГ",0,$C11)))))</f>
        <v>17</v>
      </c>
      <c r="AB11" s="69" t="s">
        <v>5</v>
      </c>
      <c r="AC11" s="65">
        <f>IF($A11="вк","В/К",(IF(AB11=0,"0",(IF(SUMIF(Очки!$A$2:$A$54,AB11,Очки!$B$2:$B$54)=0," ",SUMIF(Очки!$A$2:$A$54,AB11,Очки!$B$2:$B$54))+IF(AB11="ОРГ",0,$C11)))))</f>
        <v>25</v>
      </c>
      <c r="AD11" s="69"/>
      <c r="AE11" s="65" t="str">
        <f>IF($A11="вк","В/К",(IF(AD11=0,"0",(IF(SUMIF(Очки!$A$2:$A$54,AD11,Очки!$B$2:$B$54)=0," ",SUMIF(Очки!$A$2:$A$54,AD11,Очки!$B$2:$B$54))+IF(AD11="ОРГ",0,$C11)))))</f>
        <v>0</v>
      </c>
      <c r="AF11" s="69"/>
      <c r="AG11" s="65" t="str">
        <f>IF($A11="вк","В/К",(IF(AF11=0,"0",(IF(SUMIF(Очки!$A$2:$A$54,AF11,Очки!$B$2:$B$54)=0," ",SUMIF(Очки!$A$2:$A$54,AF11,Очки!$B$2:$B$54))+IF(AF11="ОРГ",0,$C11)))))</f>
        <v>0</v>
      </c>
      <c r="AH11" s="69">
        <v>2</v>
      </c>
      <c r="AI11" s="65">
        <f>IF($A11="вк","В/К",(IF(AH11=0,"0",(IF(SUMIF(Очки!$A$2:$A$54,AH11,Очки!$B$2:$B$54)=0," ",SUMIF(Очки!$A$2:$A$54,AH11,Очки!$B$2:$B$54))+IF(AH11="ОРГ",0,$C11)))))</f>
        <v>22</v>
      </c>
    </row>
    <row r="12" spans="1:37" ht="13.5" customHeight="1" x14ac:dyDescent="0.2">
      <c r="A12" s="56" t="s">
        <v>22</v>
      </c>
      <c r="B12" s="59">
        <f t="shared" si="0"/>
        <v>162</v>
      </c>
      <c r="C12" s="66">
        <f>SUMIF(Коэффициенты!$A$2:$A$68,D12,Коэффициенты!$B$2:$B$68)</f>
        <v>4</v>
      </c>
      <c r="D12" s="62">
        <f t="shared" si="1"/>
        <v>61</v>
      </c>
      <c r="E12" s="67">
        <v>1955</v>
      </c>
      <c r="F12" s="68" t="s">
        <v>54</v>
      </c>
      <c r="G12" s="70" t="s">
        <v>55</v>
      </c>
      <c r="H12" s="69">
        <v>17</v>
      </c>
      <c r="I12" s="65">
        <f>IF($A12="вк","В/К",(IF(H12=0,"0",(IF(SUMIF(Очки!$A$2:$A$54,H12,Очки!$B$2:$B$54)=0," ",SUMIF(Очки!$A$2:$A$54,H12,Очки!$B$2:$B$54))+IF(H12="ОРГ",0,$C12)))))</f>
        <v>10</v>
      </c>
      <c r="J12" s="64">
        <v>15</v>
      </c>
      <c r="K12" s="65">
        <f>IF($A12="вк","В/К",(IF(J12=0,"0",(IF(SUMIF(Очки!$A$2:$A$54,J12,Очки!$B$2:$B$54)=0," ",SUMIF(Очки!$A$2:$A$54,J12,Очки!$B$2:$B$54))+IF(J12="ОРГ",0,$C12)))))</f>
        <v>12</v>
      </c>
      <c r="L12" s="69"/>
      <c r="M12" s="65" t="str">
        <f>IF($A12="вк","В/К",(IF(L12=0,"0",(IF(SUMIF(Очки!$A$2:$A$54,L12,Очки!$B$2:$B$54)=0," ",SUMIF(Очки!$A$2:$A$54,L12,Очки!$B$2:$B$54))+IF(L12="ОРГ",0,$C12)))))</f>
        <v>0</v>
      </c>
      <c r="N12" s="69">
        <v>11</v>
      </c>
      <c r="O12" s="65">
        <f>IF($A12="вк","В/К",(IF(N12=0,"0",(IF(SUMIF(Очки!$A$2:$A$54,N12,Очки!$B$2:$B$54)=0," ",SUMIF(Очки!$A$2:$A$54,N12,Очки!$B$2:$B$54))+IF(N12="ОРГ",0,$C12)))))</f>
        <v>16</v>
      </c>
      <c r="P12" s="69">
        <v>5</v>
      </c>
      <c r="Q12" s="65">
        <f>IF($A12="вк","В/К",(IF(P12=0,"0",(IF(SUMIF(Очки!$A$2:$A$54,P12,Очки!$B$2:$B$54)=0," ",SUMIF(Очки!$A$2:$A$54,P12,Очки!$B$2:$B$54))+IF(P12="ОРГ",0,$C12)))))</f>
        <v>22</v>
      </c>
      <c r="R12" s="69">
        <v>8</v>
      </c>
      <c r="S12" s="65">
        <f>IF($A12="вк","В/К",(IF(R12=0,"0",(IF(SUMIF(Очки!$A$2:$A$54,R12,Очки!$B$2:$B$54)=0," ",SUMIF(Очки!$A$2:$A$54,R12,Очки!$B$2:$B$54))+IF(R12="ОРГ",0,$C12)))))</f>
        <v>19</v>
      </c>
      <c r="T12" s="69"/>
      <c r="U12" s="65" t="str">
        <f>IF($A12="вк","В/К",(IF(T12=0,"0",(IF(SUMIF(Очки!$A$2:$A$54,T12,Очки!$B$2:$B$54)=0," ",SUMIF(Очки!$A$2:$A$54,T12,Очки!$B$2:$B$54))+IF(T12="ОРГ",0,$C12)))))</f>
        <v>0</v>
      </c>
      <c r="V12" s="69"/>
      <c r="W12" s="65" t="str">
        <f>IF($A12="вк","В/К",(IF(V12=0,"0",(IF(SUMIF(Очки!$A$2:$A$54,V12,Очки!$B$2:$B$54)=0," ",SUMIF(Очки!$A$2:$A$54,V12,Очки!$B$2:$B$54))+IF(V12="ОРГ",0,$C12)))))</f>
        <v>0</v>
      </c>
      <c r="X12" s="69">
        <v>5</v>
      </c>
      <c r="Y12" s="65">
        <f>IF($A12="вк","В/К",(IF(X12=0,"0",(IF(SUMIF(Очки!$A$2:$A$54,X12,Очки!$B$2:$B$54)=0," ",SUMIF(Очки!$A$2:$A$54,X12,Очки!$B$2:$B$54))+IF(X12="ОРГ",0,$C12)))))</f>
        <v>22</v>
      </c>
      <c r="Z12" s="69"/>
      <c r="AA12" s="65" t="str">
        <f>IF($A12="вк","В/К",(IF(Z12=0,"0",(IF(SUMIF(Очки!$A$2:$A$54,Z12,Очки!$B$2:$B$54)=0," ",SUMIF(Очки!$A$2:$A$54,Z12,Очки!$B$2:$B$54))+IF(Z12="ОРГ",0,$C12)))))</f>
        <v>0</v>
      </c>
      <c r="AB12" s="69"/>
      <c r="AC12" s="65" t="str">
        <f>IF($A12="вк","В/К",(IF(AB12=0,"0",(IF(SUMIF(Очки!$A$2:$A$54,AB12,Очки!$B$2:$B$54)=0," ",SUMIF(Очки!$A$2:$A$54,AB12,Очки!$B$2:$B$54))+IF(AB12="ОРГ",0,$C12)))))</f>
        <v>0</v>
      </c>
      <c r="AD12" s="69">
        <v>4</v>
      </c>
      <c r="AE12" s="65">
        <f>IF($A12="вк","В/К",(IF(AD12=0,"0",(IF(SUMIF(Очки!$A$2:$A$54,AD12,Очки!$B$2:$B$54)=0," ",SUMIF(Очки!$A$2:$A$54,AD12,Очки!$B$2:$B$54))+IF(AD12="ОРГ",0,$C12)))))</f>
        <v>23</v>
      </c>
      <c r="AF12" s="69">
        <v>6</v>
      </c>
      <c r="AG12" s="65">
        <f>IF($A12="вк","В/К",(IF(AF12=0,"0",(IF(SUMIF(Очки!$A$2:$A$54,AF12,Очки!$B$2:$B$54)=0," ",SUMIF(Очки!$A$2:$A$54,AF12,Очки!$B$2:$B$54))+IF(AF12="ОРГ",0,$C12)))))</f>
        <v>21</v>
      </c>
      <c r="AH12" s="69">
        <v>10</v>
      </c>
      <c r="AI12" s="65">
        <f>IF($A12="вк","В/К",(IF(AH12=0,"0",(IF(SUMIF(Очки!$A$2:$A$54,AH12,Очки!$B$2:$B$54)=0," ",SUMIF(Очки!$A$2:$A$54,AH12,Очки!$B$2:$B$54))+IF(AH12="ОРГ",0,$C12)))))</f>
        <v>17</v>
      </c>
    </row>
    <row r="13" spans="1:37" ht="13.5" customHeight="1" x14ac:dyDescent="0.2">
      <c r="A13" s="56" t="s">
        <v>22</v>
      </c>
      <c r="B13" s="59">
        <f t="shared" si="0"/>
        <v>152</v>
      </c>
      <c r="C13" s="66">
        <f>SUMIF(Коэффициенты!$A$2:$A$68,D13,Коэффициенты!$B$2:$B$68)</f>
        <v>0</v>
      </c>
      <c r="D13" s="62">
        <f t="shared" si="1"/>
        <v>27</v>
      </c>
      <c r="E13" s="67">
        <v>1989</v>
      </c>
      <c r="F13" s="68" t="s">
        <v>41</v>
      </c>
      <c r="G13" s="70" t="s">
        <v>26</v>
      </c>
      <c r="H13" s="69">
        <v>15</v>
      </c>
      <c r="I13" s="65">
        <f>IF($A13="вк","В/К",(IF(H13=0,"0",(IF(SUMIF(Очки!$A$2:$A$54,H13,Очки!$B$2:$B$54)=0," ",SUMIF(Очки!$A$2:$A$54,H13,Очки!$B$2:$B$54))+IF(H13="ОРГ",0,$C13)))))</f>
        <v>8</v>
      </c>
      <c r="J13" s="69"/>
      <c r="K13" s="65" t="str">
        <f>IF($A13="вк","В/К",(IF(J13=0,"0",(IF(SUMIF(Очки!$A$2:$A$54,J13,Очки!$B$2:$B$54)=0," ",SUMIF(Очки!$A$2:$A$54,J13,Очки!$B$2:$B$54))+IF(J13="ОРГ",0,$C13)))))</f>
        <v>0</v>
      </c>
      <c r="L13" s="69">
        <v>7</v>
      </c>
      <c r="M13" s="65">
        <f>IF($A13="вк","В/К",(IF(L13=0,"0",(IF(SUMIF(Очки!$A$2:$A$54,L13,Очки!$B$2:$B$54)=0," ",SUMIF(Очки!$A$2:$A$54,L13,Очки!$B$2:$B$54))+IF(L13="ОРГ",0,$C13)))))</f>
        <v>16</v>
      </c>
      <c r="N13" s="69">
        <v>15</v>
      </c>
      <c r="O13" s="65">
        <f>IF($A13="вк","В/К",(IF(N13=0,"0",(IF(SUMIF(Очки!$A$2:$A$54,N13,Очки!$B$2:$B$54)=0," ",SUMIF(Очки!$A$2:$A$54,N13,Очки!$B$2:$B$54))+IF(N13="ОРГ",0,$C13)))))</f>
        <v>8</v>
      </c>
      <c r="P13" s="69">
        <v>1</v>
      </c>
      <c r="Q13" s="65">
        <f>IF($A13="вк","В/К",(IF(P13=0,"0",(IF(SUMIF(Очки!$A$2:$A$54,P13,Очки!$B$2:$B$54)=0," ",SUMIF(Очки!$A$2:$A$54,P13,Очки!$B$2:$B$54))+IF(P13="ОРГ",0,$C13)))))</f>
        <v>25</v>
      </c>
      <c r="R13" s="69">
        <v>6</v>
      </c>
      <c r="S13" s="65">
        <f>IF($A13="вк","В/К",(IF(R13=0,"0",(IF(SUMIF(Очки!$A$2:$A$54,R13,Очки!$B$2:$B$54)=0," ",SUMIF(Очки!$A$2:$A$54,R13,Очки!$B$2:$B$54))+IF(R13="ОРГ",0,$C13)))))</f>
        <v>17</v>
      </c>
      <c r="T13" s="69">
        <v>6</v>
      </c>
      <c r="U13" s="65">
        <f>IF($A13="вк","В/К",(IF(T13=0,"0",(IF(SUMIF(Очки!$A$2:$A$54,T13,Очки!$B$2:$B$54)=0," ",SUMIF(Очки!$A$2:$A$54,T13,Очки!$B$2:$B$54))+IF(T13="ОРГ",0,$C13)))))</f>
        <v>17</v>
      </c>
      <c r="V13" s="69">
        <v>12</v>
      </c>
      <c r="W13" s="65">
        <f>IF($A13="вк","В/К",(IF(V13=0,"0",(IF(SUMIF(Очки!$A$2:$A$54,V13,Очки!$B$2:$B$54)=0," ",SUMIF(Очки!$A$2:$A$54,V13,Очки!$B$2:$B$54))+IF(V13="ОРГ",0,$C13)))))</f>
        <v>11</v>
      </c>
      <c r="X13" s="69">
        <v>1</v>
      </c>
      <c r="Y13" s="65">
        <f>IF($A13="вк","В/К",(IF(X13=0,"0",(IF(SUMIF(Очки!$A$2:$A$54,X13,Очки!$B$2:$B$54)=0," ",SUMIF(Очки!$A$2:$A$54,X13,Очки!$B$2:$B$54))+IF(X13="ОРГ",0,$C13)))))</f>
        <v>25</v>
      </c>
      <c r="Z13" s="69"/>
      <c r="AA13" s="65" t="str">
        <f>IF($A13="вк","В/К",(IF(Z13=0,"0",(IF(SUMIF(Очки!$A$2:$A$54,Z13,Очки!$B$2:$B$54)=0," ",SUMIF(Очки!$A$2:$A$54,Z13,Очки!$B$2:$B$54))+IF(Z13="ОРГ",0,$C13)))))</f>
        <v>0</v>
      </c>
      <c r="AB13" s="69"/>
      <c r="AC13" s="65" t="str">
        <f>IF($A13="вк","В/К",(IF(AB13=0,"0",(IF(SUMIF(Очки!$A$2:$A$54,AB13,Очки!$B$2:$B$54)=0," ",SUMIF(Очки!$A$2:$A$54,AB13,Очки!$B$2:$B$54))+IF(AB13="ОРГ",0,$C13)))))</f>
        <v>0</v>
      </c>
      <c r="AD13" s="69"/>
      <c r="AE13" s="65" t="str">
        <f>IF($A13="вк","В/К",(IF(AD13=0,"0",(IF(SUMIF(Очки!$A$2:$A$54,AD13,Очки!$B$2:$B$54)=0," ",SUMIF(Очки!$A$2:$A$54,AD13,Очки!$B$2:$B$54))+IF(AD13="ОРГ",0,$C13)))))</f>
        <v>0</v>
      </c>
      <c r="AF13" s="69" t="s">
        <v>5</v>
      </c>
      <c r="AG13" s="65">
        <f>IF($A13="вк","В/К",(IF(AF13=0,"0",(IF(SUMIF(Очки!$A$2:$A$54,AF13,Очки!$B$2:$B$54)=0," ",SUMIF(Очки!$A$2:$A$54,AF13,Очки!$B$2:$B$54))+IF(AF13="ОРГ",0,$C13)))))</f>
        <v>25</v>
      </c>
      <c r="AH13" s="69"/>
      <c r="AI13" s="65" t="str">
        <f>IF($A13="вк","В/К",(IF(AH13=0,"0",(IF(SUMIF(Очки!$A$2:$A$54,AH13,Очки!$B$2:$B$54)=0," ",SUMIF(Очки!$A$2:$A$54,AH13,Очки!$B$2:$B$54))+IF(AH13="ОРГ",0,$C13)))))</f>
        <v>0</v>
      </c>
    </row>
    <row r="14" spans="1:37" ht="13.5" customHeight="1" x14ac:dyDescent="0.2">
      <c r="A14" s="56" t="s">
        <v>22</v>
      </c>
      <c r="B14" s="59">
        <f t="shared" si="0"/>
        <v>138</v>
      </c>
      <c r="C14" s="66">
        <f>SUMIF(Коэффициенты!$A$2:$A$68,D14,Коэффициенты!$B$2:$B$68)</f>
        <v>0</v>
      </c>
      <c r="D14" s="62">
        <f t="shared" si="1"/>
        <v>28</v>
      </c>
      <c r="E14" s="67">
        <v>1988</v>
      </c>
      <c r="F14" s="68" t="s">
        <v>61</v>
      </c>
      <c r="G14" s="70" t="s">
        <v>40</v>
      </c>
      <c r="H14" s="69">
        <v>2</v>
      </c>
      <c r="I14" s="65">
        <f>IF($A14="вк","В/К",(IF(H14=0,"0",(IF(SUMIF(Очки!$A$2:$A$54,H14,Очки!$B$2:$B$54)=0," ",SUMIF(Очки!$A$2:$A$54,H14,Очки!$B$2:$B$54))+IF(H14="ОРГ",0,$C14)))))</f>
        <v>22</v>
      </c>
      <c r="J14" s="64">
        <v>1</v>
      </c>
      <c r="K14" s="65">
        <f>IF($A14="вк","В/К",(IF(J14=0,"0",(IF(SUMIF(Очки!$A$2:$A$54,J14,Очки!$B$2:$B$54)=0," ",SUMIF(Очки!$A$2:$A$54,J14,Очки!$B$2:$B$54))+IF(J14="ОРГ",0,$C14)))))</f>
        <v>25</v>
      </c>
      <c r="L14" s="69"/>
      <c r="M14" s="65" t="str">
        <f>IF($A14="вк","В/К",(IF(L14=0,"0",(IF(SUMIF(Очки!$A$2:$A$54,L14,Очки!$B$2:$B$54)=0," ",SUMIF(Очки!$A$2:$A$54,L14,Очки!$B$2:$B$54))+IF(L14="ОРГ",0,$C14)))))</f>
        <v>0</v>
      </c>
      <c r="N14" s="69">
        <v>2</v>
      </c>
      <c r="O14" s="65">
        <f>IF($A14="вк","В/К",(IF(N14=0,"0",(IF(SUMIF(Очки!$A$2:$A$54,N14,Очки!$B$2:$B$54)=0," ",SUMIF(Очки!$A$2:$A$54,N14,Очки!$B$2:$B$54))+IF(N14="ОРГ",0,$C14)))))</f>
        <v>22</v>
      </c>
      <c r="P14" s="69"/>
      <c r="Q14" s="65" t="str">
        <f>IF($A14="вк","В/К",(IF(P14=0,"0",(IF(SUMIF(Очки!$A$2:$A$54,P14,Очки!$B$2:$B$54)=0," ",SUMIF(Очки!$A$2:$A$54,P14,Очки!$B$2:$B$54))+IF(P14="ОРГ",0,$C14)))))</f>
        <v>0</v>
      </c>
      <c r="R14" s="69"/>
      <c r="S14" s="65" t="str">
        <f>IF($A14="вк","В/К",(IF(R14=0,"0",(IF(SUMIF(Очки!$A$2:$A$54,R14,Очки!$B$2:$B$54)=0," ",SUMIF(Очки!$A$2:$A$54,R14,Очки!$B$2:$B$54))+IF(R14="ОРГ",0,$C14)))))</f>
        <v>0</v>
      </c>
      <c r="T14" s="69"/>
      <c r="U14" s="65" t="str">
        <f>IF($A14="вк","В/К",(IF(T14=0,"0",(IF(SUMIF(Очки!$A$2:$A$54,T14,Очки!$B$2:$B$54)=0," ",SUMIF(Очки!$A$2:$A$54,T14,Очки!$B$2:$B$54))+IF(T14="ОРГ",0,$C14)))))</f>
        <v>0</v>
      </c>
      <c r="V14" s="69">
        <v>7</v>
      </c>
      <c r="W14" s="65">
        <f>IF($A14="вк","В/К",(IF(V14=0,"0",(IF(SUMIF(Очки!$A$2:$A$54,V14,Очки!$B$2:$B$54)=0," ",SUMIF(Очки!$A$2:$A$54,V14,Очки!$B$2:$B$54))+IF(V14="ОРГ",0,$C14)))))</f>
        <v>16</v>
      </c>
      <c r="X14" s="69"/>
      <c r="Y14" s="65" t="str">
        <f>IF($A14="вк","В/К",(IF(X14=0,"0",(IF(SUMIF(Очки!$A$2:$A$54,X14,Очки!$B$2:$B$54)=0," ",SUMIF(Очки!$A$2:$A$54,X14,Очки!$B$2:$B$54))+IF(X14="ОРГ",0,$C14)))))</f>
        <v>0</v>
      </c>
      <c r="Z14" s="69">
        <v>4</v>
      </c>
      <c r="AA14" s="65">
        <f>IF($A14="вк","В/К",(IF(Z14=0,"0",(IF(SUMIF(Очки!$A$2:$A$54,Z14,Очки!$B$2:$B$54)=0," ",SUMIF(Очки!$A$2:$A$54,Z14,Очки!$B$2:$B$54))+IF(Z14="ОРГ",0,$C14)))))</f>
        <v>19</v>
      </c>
      <c r="AB14" s="69">
        <v>14</v>
      </c>
      <c r="AC14" s="65">
        <f>IF($A14="вк","В/К",(IF(AB14=0,"0",(IF(SUMIF(Очки!$A$2:$A$54,AB14,Очки!$B$2:$B$54)=0," ",SUMIF(Очки!$A$2:$A$54,AB14,Очки!$B$2:$B$54))+IF(AB14="ОРГ",0,$C14)))))</f>
        <v>9</v>
      </c>
      <c r="AD14" s="69"/>
      <c r="AE14" s="65" t="str">
        <f>IF($A14="вк","В/К",(IF(AD14=0,"0",(IF(SUMIF(Очки!$A$2:$A$54,AD14,Очки!$B$2:$B$54)=0," ",SUMIF(Очки!$A$2:$A$54,AD14,Очки!$B$2:$B$54))+IF(AD14="ОРГ",0,$C14)))))</f>
        <v>0</v>
      </c>
      <c r="AF14" s="69"/>
      <c r="AG14" s="65" t="str">
        <f>IF($A14="вк","В/К",(IF(AF14=0,"0",(IF(SUMIF(Очки!$A$2:$A$54,AF14,Очки!$B$2:$B$54)=0," ",SUMIF(Очки!$A$2:$A$54,AF14,Очки!$B$2:$B$54))+IF(AF14="ОРГ",0,$C14)))))</f>
        <v>0</v>
      </c>
      <c r="AH14" s="69" t="s">
        <v>5</v>
      </c>
      <c r="AI14" s="65">
        <f>IF($A14="вк","В/К",(IF(AH14=0,"0",(IF(SUMIF(Очки!$A$2:$A$54,AH14,Очки!$B$2:$B$54)=0," ",SUMIF(Очки!$A$2:$A$54,AH14,Очки!$B$2:$B$54))+IF(AH14="ОРГ",0,$C14)))))</f>
        <v>25</v>
      </c>
    </row>
    <row r="15" spans="1:37" ht="13.5" customHeight="1" x14ac:dyDescent="0.2">
      <c r="A15" s="56" t="s">
        <v>22</v>
      </c>
      <c r="B15" s="59">
        <f t="shared" si="0"/>
        <v>122</v>
      </c>
      <c r="C15" s="66">
        <f>SUMIF(Коэффициенты!$A$2:$A$68,D15,Коэффициенты!$B$2:$B$68)</f>
        <v>4</v>
      </c>
      <c r="D15" s="62">
        <f t="shared" si="1"/>
        <v>68</v>
      </c>
      <c r="E15" s="67">
        <v>1948</v>
      </c>
      <c r="F15" s="68" t="s">
        <v>94</v>
      </c>
      <c r="G15" s="70"/>
      <c r="H15" s="69">
        <v>14</v>
      </c>
      <c r="I15" s="65">
        <f>IF($A15="вк","В/К",(IF(H15=0,"0",(IF(SUMIF(Очки!$A$2:$A$54,H15,Очки!$B$2:$B$54)=0," ",SUMIF(Очки!$A$2:$A$54,H15,Очки!$B$2:$B$54))+IF(H15="ОРГ",0,$C15)))))</f>
        <v>13</v>
      </c>
      <c r="J15" s="69">
        <v>20</v>
      </c>
      <c r="K15" s="65">
        <f>IF($A15="вк","В/К",(IF(J15=0,"0",(IF(SUMIF(Очки!$A$2:$A$54,J15,Очки!$B$2:$B$54)=0," ",SUMIF(Очки!$A$2:$A$54,J15,Очки!$B$2:$B$54))+IF(J15="ОРГ",0,$C15)))))</f>
        <v>7</v>
      </c>
      <c r="L15" s="69"/>
      <c r="M15" s="65" t="str">
        <f>IF($A15="вк","В/К",(IF(L15=0,"0",(IF(SUMIF(Очки!$A$2:$A$54,L15,Очки!$B$2:$B$54)=0," ",SUMIF(Очки!$A$2:$A$54,L15,Очки!$B$2:$B$54))+IF(L15="ОРГ",0,$C15)))))</f>
        <v>0</v>
      </c>
      <c r="N15" s="69">
        <v>16</v>
      </c>
      <c r="O15" s="65">
        <f>IF($A15="вк","В/К",(IF(N15=0,"0",(IF(SUMIF(Очки!$A$2:$A$54,N15,Очки!$B$2:$B$54)=0," ",SUMIF(Очки!$A$2:$A$54,N15,Очки!$B$2:$B$54))+IF(N15="ОРГ",0,$C15)))))</f>
        <v>11</v>
      </c>
      <c r="P15" s="69"/>
      <c r="Q15" s="65" t="str">
        <f>IF($A15="вк","В/К",(IF(P15=0,"0",(IF(SUMIF(Очки!$A$2:$A$54,P15,Очки!$B$2:$B$54)=0," ",SUMIF(Очки!$A$2:$A$54,P15,Очки!$B$2:$B$54))+IF(P15="ОРГ",0,$C15)))))</f>
        <v>0</v>
      </c>
      <c r="R15" s="69">
        <v>13</v>
      </c>
      <c r="S15" s="65">
        <f>IF($A15="вк","В/К",(IF(R15=0,"0",(IF(SUMIF(Очки!$A$2:$A$54,R15,Очки!$B$2:$B$54)=0," ",SUMIF(Очки!$A$2:$A$54,R15,Очки!$B$2:$B$54))+IF(R15="ОРГ",0,$C15)))))</f>
        <v>14</v>
      </c>
      <c r="T15" s="69">
        <v>23</v>
      </c>
      <c r="U15" s="65">
        <f>IF($A15="вк","В/К",(IF(T15=0,"0",(IF(SUMIF(Очки!$A$2:$A$54,T15,Очки!$B$2:$B$54)=0," ",SUMIF(Очки!$A$2:$A$54,T15,Очки!$B$2:$B$54))+IF(T15="ОРГ",0,$C15)))))</f>
        <v>5</v>
      </c>
      <c r="V15" s="69">
        <v>16</v>
      </c>
      <c r="W15" s="65">
        <f>IF($A15="вк","В/К",(IF(V15=0,"0",(IF(SUMIF(Очки!$A$2:$A$54,V15,Очки!$B$2:$B$54)=0," ",SUMIF(Очки!$A$2:$A$54,V15,Очки!$B$2:$B$54))+IF(V15="ОРГ",0,$C15)))))</f>
        <v>11</v>
      </c>
      <c r="X15" s="69">
        <v>13</v>
      </c>
      <c r="Y15" s="65">
        <f>IF($A15="вк","В/К",(IF(X15=0,"0",(IF(SUMIF(Очки!$A$2:$A$54,X15,Очки!$B$2:$B$54)=0," ",SUMIF(Очки!$A$2:$A$54,X15,Очки!$B$2:$B$54))+IF(X15="ОРГ",0,$C15)))))</f>
        <v>14</v>
      </c>
      <c r="Z15" s="69">
        <v>16</v>
      </c>
      <c r="AA15" s="65">
        <f>IF($A15="вк","В/К",(IF(Z15=0,"0",(IF(SUMIF(Очки!$A$2:$A$54,Z15,Очки!$B$2:$B$54)=0," ",SUMIF(Очки!$A$2:$A$54,Z15,Очки!$B$2:$B$54))+IF(Z15="ОРГ",0,$C15)))))</f>
        <v>11</v>
      </c>
      <c r="AB15" s="69">
        <v>12</v>
      </c>
      <c r="AC15" s="65">
        <f>IF($A15="вк","В/К",(IF(AB15=0,"0",(IF(SUMIF(Очки!$A$2:$A$54,AB15,Очки!$B$2:$B$54)=0," ",SUMIF(Очки!$A$2:$A$54,AB15,Очки!$B$2:$B$54))+IF(AB15="ОРГ",0,$C15)))))</f>
        <v>15</v>
      </c>
      <c r="AD15" s="69">
        <v>6</v>
      </c>
      <c r="AE15" s="65">
        <f>IF($A15="вк","В/К",(IF(AD15=0,"0",(IF(SUMIF(Очки!$A$2:$A$54,AD15,Очки!$B$2:$B$54)=0," ",SUMIF(Очки!$A$2:$A$54,AD15,Очки!$B$2:$B$54))+IF(AD15="ОРГ",0,$C15)))))</f>
        <v>21</v>
      </c>
      <c r="AF15" s="69"/>
      <c r="AG15" s="65" t="str">
        <f>IF($A15="вк","В/К",(IF(AF15=0,"0",(IF(SUMIF(Очки!$A$2:$A$54,AF15,Очки!$B$2:$B$54)=0," ",SUMIF(Очки!$A$2:$A$54,AF15,Очки!$B$2:$B$54))+IF(AF15="ОРГ",0,$C15)))))</f>
        <v>0</v>
      </c>
      <c r="AH15" s="69"/>
      <c r="AI15" s="65" t="str">
        <f>IF($A15="вк","В/К",(IF(AH15=0,"0",(IF(SUMIF(Очки!$A$2:$A$54,AH15,Очки!$B$2:$B$54)=0," ",SUMIF(Очки!$A$2:$A$54,AH15,Очки!$B$2:$B$54))+IF(AH15="ОРГ",0,$C15)))))</f>
        <v>0</v>
      </c>
    </row>
    <row r="16" spans="1:37" ht="13.5" customHeight="1" x14ac:dyDescent="0.2">
      <c r="A16" s="56" t="s">
        <v>22</v>
      </c>
      <c r="B16" s="59">
        <f t="shared" si="0"/>
        <v>121</v>
      </c>
      <c r="C16" s="66">
        <f>SUMIF(Коэффициенты!$A$2:$A$68,D16,Коэффициенты!$B$2:$B$68)</f>
        <v>4</v>
      </c>
      <c r="D16" s="62">
        <f t="shared" si="1"/>
        <v>45</v>
      </c>
      <c r="E16" s="67">
        <v>1971</v>
      </c>
      <c r="F16" s="68" t="s">
        <v>203</v>
      </c>
      <c r="G16" s="70" t="s">
        <v>230</v>
      </c>
      <c r="H16" s="69"/>
      <c r="I16" s="65" t="str">
        <f>IF($A16="вк","В/К",(IF(H16=0,"0",(IF(SUMIF(Очки!$A$2:$A$54,H16,Очки!$B$2:$B$54)=0," ",SUMIF(Очки!$A$2:$A$54,H16,Очки!$B$2:$B$54))+IF(H16="ОРГ",0,$C16)))))</f>
        <v>0</v>
      </c>
      <c r="J16" s="64"/>
      <c r="K16" s="65" t="str">
        <f>IF($A16="вк","В/К",(IF(J16=0,"0",(IF(SUMIF(Очки!$A$2:$A$54,J16,Очки!$B$2:$B$54)=0," ",SUMIF(Очки!$A$2:$A$54,J16,Очки!$B$2:$B$54))+IF(J16="ОРГ",0,$C16)))))</f>
        <v>0</v>
      </c>
      <c r="L16" s="69"/>
      <c r="M16" s="65" t="str">
        <f>IF($A16="вк","В/К",(IF(L16=0,"0",(IF(SUMIF(Очки!$A$2:$A$54,L16,Очки!$B$2:$B$54)=0," ",SUMIF(Очки!$A$2:$A$54,L16,Очки!$B$2:$B$54))+IF(L16="ОРГ",0,$C16)))))</f>
        <v>0</v>
      </c>
      <c r="N16" s="69"/>
      <c r="O16" s="65" t="str">
        <f>IF($A16="вк","В/К",(IF(N16=0,"0",(IF(SUMIF(Очки!$A$2:$A$54,N16,Очки!$B$2:$B$54)=0," ",SUMIF(Очки!$A$2:$A$54,N16,Очки!$B$2:$B$54))+IF(N16="ОРГ",0,$C16)))))</f>
        <v>0</v>
      </c>
      <c r="P16" s="69"/>
      <c r="Q16" s="65" t="str">
        <f>IF($A16="вк","В/К",(IF(P16=0,"0",(IF(SUMIF(Очки!$A$2:$A$54,P16,Очки!$B$2:$B$54)=0," ",SUMIF(Очки!$A$2:$A$54,P16,Очки!$B$2:$B$54))+IF(P16="ОРГ",0,$C16)))))</f>
        <v>0</v>
      </c>
      <c r="R16" s="69"/>
      <c r="S16" s="65" t="str">
        <f>IF($A16="вк","В/К",(IF(R16=0,"0",(IF(SUMIF(Очки!$A$2:$A$54,R16,Очки!$B$2:$B$54)=0," ",SUMIF(Очки!$A$2:$A$54,R16,Очки!$B$2:$B$54))+IF(R16="ОРГ",0,$C16)))))</f>
        <v>0</v>
      </c>
      <c r="T16" s="69"/>
      <c r="U16" s="65" t="str">
        <f>IF($A16="вк","В/К",(IF(T16=0,"0",(IF(SUMIF(Очки!$A$2:$A$54,T16,Очки!$B$2:$B$54)=0," ",SUMIF(Очки!$A$2:$A$54,T16,Очки!$B$2:$B$54))+IF(T16="ОРГ",0,$C16)))))</f>
        <v>0</v>
      </c>
      <c r="V16" s="69">
        <v>9</v>
      </c>
      <c r="W16" s="65">
        <f>IF($A16="вк","В/К",(IF(V16=0,"0",(IF(SUMIF(Очки!$A$2:$A$54,V16,Очки!$B$2:$B$54)=0," ",SUMIF(Очки!$A$2:$A$54,V16,Очки!$B$2:$B$54))+IF(V16="ОРГ",0,$C16)))))</f>
        <v>18</v>
      </c>
      <c r="X16" s="69"/>
      <c r="Y16" s="65" t="str">
        <f>IF($A16="вк","В/К",(IF(X16=0,"0",(IF(SUMIF(Очки!$A$2:$A$54,X16,Очки!$B$2:$B$54)=0," ",SUMIF(Очки!$A$2:$A$54,X16,Очки!$B$2:$B$54))+IF(X16="ОРГ",0,$C16)))))</f>
        <v>0</v>
      </c>
      <c r="Z16" s="69">
        <v>1</v>
      </c>
      <c r="AA16" s="65">
        <f>IF($A16="вк","В/К",(IF(Z16=0,"0",(IF(SUMIF(Очки!$A$2:$A$54,Z16,Очки!$B$2:$B$54)=0," ",SUMIF(Очки!$A$2:$A$54,Z16,Очки!$B$2:$B$54))+IF(Z16="ОРГ",0,$C16)))))</f>
        <v>29</v>
      </c>
      <c r="AB16" s="69">
        <v>2</v>
      </c>
      <c r="AC16" s="65">
        <f>IF($A16="вк","В/К",(IF(AB16=0,"0",(IF(SUMIF(Очки!$A$2:$A$54,AB16,Очки!$B$2:$B$54)=0," ",SUMIF(Очки!$A$2:$A$54,AB16,Очки!$B$2:$B$54))+IF(AB16="ОРГ",0,$C16)))))</f>
        <v>26</v>
      </c>
      <c r="AD16" s="69"/>
      <c r="AE16" s="65" t="str">
        <f>IF($A16="вк","В/К",(IF(AD16=0,"0",(IF(SUMIF(Очки!$A$2:$A$54,AD16,Очки!$B$2:$B$54)=0," ",SUMIF(Очки!$A$2:$A$54,AD16,Очки!$B$2:$B$54))+IF(AD16="ОРГ",0,$C16)))))</f>
        <v>0</v>
      </c>
      <c r="AF16" s="69">
        <v>3</v>
      </c>
      <c r="AG16" s="65">
        <f>IF($A16="вк","В/К",(IF(AF16=0,"0",(IF(SUMIF(Очки!$A$2:$A$54,AF16,Очки!$B$2:$B$54)=0," ",SUMIF(Очки!$A$2:$A$54,AF16,Очки!$B$2:$B$54))+IF(AF16="ОРГ",0,$C16)))))</f>
        <v>24</v>
      </c>
      <c r="AH16" s="69">
        <v>3</v>
      </c>
      <c r="AI16" s="65">
        <f>IF($A16="вк","В/К",(IF(AH16=0,"0",(IF(SUMIF(Очки!$A$2:$A$54,AH16,Очки!$B$2:$B$54)=0," ",SUMIF(Очки!$A$2:$A$54,AH16,Очки!$B$2:$B$54))+IF(AH16="ОРГ",0,$C16)))))</f>
        <v>24</v>
      </c>
    </row>
    <row r="17" spans="1:42" ht="13.5" customHeight="1" x14ac:dyDescent="0.2">
      <c r="A17" s="56" t="s">
        <v>22</v>
      </c>
      <c r="B17" s="59">
        <f t="shared" si="0"/>
        <v>104</v>
      </c>
      <c r="C17" s="66">
        <f>SUMIF(Коэффициенты!$A$2:$A$68,D17,Коэффициенты!$B$2:$B$68)</f>
        <v>2</v>
      </c>
      <c r="D17" s="62">
        <f t="shared" si="1"/>
        <v>37</v>
      </c>
      <c r="E17" s="67">
        <v>1979</v>
      </c>
      <c r="F17" s="68" t="s">
        <v>75</v>
      </c>
      <c r="G17" s="75" t="s">
        <v>24</v>
      </c>
      <c r="H17" s="69"/>
      <c r="I17" s="65" t="str">
        <f>IF($A17="вк","В/К",(IF(H17=0,"0",(IF(SUMIF(Очки!$A$2:$A$54,H17,Очки!$B$2:$B$54)=0," ",SUMIF(Очки!$A$2:$A$54,H17,Очки!$B$2:$B$54))+IF(H17="ОРГ",0,$C17)))))</f>
        <v>0</v>
      </c>
      <c r="J17" s="69"/>
      <c r="K17" s="65" t="str">
        <f>IF($A17="вк","В/К",(IF(J17=0,"0",(IF(SUMIF(Очки!$A$2:$A$54,J17,Очки!$B$2:$B$54)=0," ",SUMIF(Очки!$A$2:$A$54,J17,Очки!$B$2:$B$54))+IF(J17="ОРГ",0,$C17)))))</f>
        <v>0</v>
      </c>
      <c r="L17" s="69">
        <v>9</v>
      </c>
      <c r="M17" s="65">
        <f>IF($A17="вк","В/К",(IF(L17=0,"0",(IF(SUMIF(Очки!$A$2:$A$54,L17,Очки!$B$2:$B$54)=0," ",SUMIF(Очки!$A$2:$A$54,L17,Очки!$B$2:$B$54))+IF(L17="ОРГ",0,$C17)))))</f>
        <v>16</v>
      </c>
      <c r="N17" s="69">
        <v>5</v>
      </c>
      <c r="O17" s="65">
        <f>IF($A17="вк","В/К",(IF(N17=0,"0",(IF(SUMIF(Очки!$A$2:$A$54,N17,Очки!$B$2:$B$54)=0," ",SUMIF(Очки!$A$2:$A$54,N17,Очки!$B$2:$B$54))+IF(N17="ОРГ",0,$C17)))))</f>
        <v>20</v>
      </c>
      <c r="P17" s="69"/>
      <c r="Q17" s="65" t="str">
        <f>IF($A17="вк","В/К",(IF(P17=0,"0",(IF(SUMIF(Очки!$A$2:$A$54,P17,Очки!$B$2:$B$54)=0," ",SUMIF(Очки!$A$2:$A$54,P17,Очки!$B$2:$B$54))+IF(P17="ОРГ",0,$C17)))))</f>
        <v>0</v>
      </c>
      <c r="R17" s="69">
        <v>5</v>
      </c>
      <c r="S17" s="65">
        <f>IF($A17="вк","В/К",(IF(R17=0,"0",(IF(SUMIF(Очки!$A$2:$A$54,R17,Очки!$B$2:$B$54)=0," ",SUMIF(Очки!$A$2:$A$54,R17,Очки!$B$2:$B$54))+IF(R17="ОРГ",0,$C17)))))</f>
        <v>20</v>
      </c>
      <c r="T17" s="69">
        <v>8</v>
      </c>
      <c r="U17" s="65">
        <f>IF($A17="вк","В/К",(IF(T17=0,"0",(IF(SUMIF(Очки!$A$2:$A$54,T17,Очки!$B$2:$B$54)=0," ",SUMIF(Очки!$A$2:$A$54,T17,Очки!$B$2:$B$54))+IF(T17="ОРГ",0,$C17)))))</f>
        <v>17</v>
      </c>
      <c r="V17" s="69"/>
      <c r="W17" s="65" t="str">
        <f>IF($A17="вк","В/К",(IF(V17=0,"0",(IF(SUMIF(Очки!$A$2:$A$54,V17,Очки!$B$2:$B$54)=0," ",SUMIF(Очки!$A$2:$A$54,V17,Очки!$B$2:$B$54))+IF(V17="ОРГ",0,$C17)))))</f>
        <v>0</v>
      </c>
      <c r="X17" s="69">
        <v>12</v>
      </c>
      <c r="Y17" s="65">
        <f>IF($A17="вк","В/К",(IF(X17=0,"0",(IF(SUMIF(Очки!$A$2:$A$54,X17,Очки!$B$2:$B$54)=0," ",SUMIF(Очки!$A$2:$A$54,X17,Очки!$B$2:$B$54))+IF(X17="ОРГ",0,$C17)))))</f>
        <v>13</v>
      </c>
      <c r="Z17" s="69"/>
      <c r="AA17" s="65" t="str">
        <f>IF($A17="вк","В/К",(IF(Z17=0,"0",(IF(SUMIF(Очки!$A$2:$A$54,Z17,Очки!$B$2:$B$54)=0," ",SUMIF(Очки!$A$2:$A$54,Z17,Очки!$B$2:$B$54))+IF(Z17="ОРГ",0,$C17)))))</f>
        <v>0</v>
      </c>
      <c r="AB17" s="69">
        <v>7</v>
      </c>
      <c r="AC17" s="65">
        <f>IF($A17="вк","В/К",(IF(AB17=0,"0",(IF(SUMIF(Очки!$A$2:$A$54,AB17,Очки!$B$2:$B$54)=0," ",SUMIF(Очки!$A$2:$A$54,AB17,Очки!$B$2:$B$54))+IF(AB17="ОРГ",0,$C17)))))</f>
        <v>18</v>
      </c>
      <c r="AD17" s="69"/>
      <c r="AE17" s="65" t="str">
        <f>IF($A17="вк","В/К",(IF(AD17=0,"0",(IF(SUMIF(Очки!$A$2:$A$54,AD17,Очки!$B$2:$B$54)=0," ",SUMIF(Очки!$A$2:$A$54,AD17,Очки!$B$2:$B$54))+IF(AD17="ОРГ",0,$C17)))))</f>
        <v>0</v>
      </c>
      <c r="AF17" s="69"/>
      <c r="AG17" s="65" t="str">
        <f>IF($A17="вк","В/К",(IF(AF17=0,"0",(IF(SUMIF(Очки!$A$2:$A$54,AF17,Очки!$B$2:$B$54)=0," ",SUMIF(Очки!$A$2:$A$54,AF17,Очки!$B$2:$B$54))+IF(AF17="ОРГ",0,$C17)))))</f>
        <v>0</v>
      </c>
      <c r="AH17" s="69"/>
      <c r="AI17" s="65" t="str">
        <f>IF($A17="вк","В/К",(IF(AH17=0,"0",(IF(SUMIF(Очки!$A$2:$A$54,AH17,Очки!$B$2:$B$54)=0," ",SUMIF(Очки!$A$2:$A$54,AH17,Очки!$B$2:$B$54))+IF(AH17="ОРГ",0,$C17)))))</f>
        <v>0</v>
      </c>
      <c r="AJ17" s="84"/>
      <c r="AK17" s="84"/>
    </row>
    <row r="18" spans="1:42" ht="13.5" customHeight="1" x14ac:dyDescent="0.2">
      <c r="A18" s="56" t="s">
        <v>22</v>
      </c>
      <c r="B18" s="59">
        <f t="shared" si="0"/>
        <v>101</v>
      </c>
      <c r="C18" s="66">
        <f>SUMIF(Коэффициенты!$A$2:$A$68,D18,Коэффициенты!$B$2:$B$68)</f>
        <v>0</v>
      </c>
      <c r="D18" s="62">
        <f t="shared" si="1"/>
        <v>28</v>
      </c>
      <c r="E18" s="67">
        <v>1988</v>
      </c>
      <c r="F18" s="68" t="s">
        <v>117</v>
      </c>
      <c r="G18" s="70" t="s">
        <v>24</v>
      </c>
      <c r="H18" s="69"/>
      <c r="I18" s="65" t="str">
        <f>IF($A18="вк","В/К",(IF(H18=0,"0",(IF(SUMIF(Очки!$A$2:$A$54,H18,Очки!$B$2:$B$54)=0," ",SUMIF(Очки!$A$2:$A$54,H18,Очки!$B$2:$B$54))+IF(H18="ОРГ",0,$C18)))))</f>
        <v>0</v>
      </c>
      <c r="J18" s="64">
        <v>14</v>
      </c>
      <c r="K18" s="65">
        <f>IF($A18="вк","В/К",(IF(J18=0,"0",(IF(SUMIF(Очки!$A$2:$A$54,J18,Очки!$B$2:$B$54)=0," ",SUMIF(Очки!$A$2:$A$54,J18,Очки!$B$2:$B$54))+IF(J18="ОРГ",0,$C18)))))</f>
        <v>9</v>
      </c>
      <c r="L18" s="69">
        <v>13</v>
      </c>
      <c r="M18" s="65">
        <f>IF($A18="вк","В/К",(IF(L18=0,"0",(IF(SUMIF(Очки!$A$2:$A$54,L18,Очки!$B$2:$B$54)=0," ",SUMIF(Очки!$A$2:$A$54,L18,Очки!$B$2:$B$54))+IF(L18="ОРГ",0,$C18)))))</f>
        <v>10</v>
      </c>
      <c r="N18" s="69">
        <v>13</v>
      </c>
      <c r="O18" s="65">
        <f>IF($A18="вк","В/К",(IF(N18=0,"0",(IF(SUMIF(Очки!$A$2:$A$54,N18,Очки!$B$2:$B$54)=0," ",SUMIF(Очки!$A$2:$A$54,N18,Очки!$B$2:$B$54))+IF(N18="ОРГ",0,$C18)))))</f>
        <v>10</v>
      </c>
      <c r="P18" s="69"/>
      <c r="Q18" s="65" t="str">
        <f>IF($A18="вк","В/К",(IF(P18=0,"0",(IF(SUMIF(Очки!$A$2:$A$54,P18,Очки!$B$2:$B$54)=0," ",SUMIF(Очки!$A$2:$A$54,P18,Очки!$B$2:$B$54))+IF(P18="ОРГ",0,$C18)))))</f>
        <v>0</v>
      </c>
      <c r="R18" s="69"/>
      <c r="S18" s="65" t="str">
        <f>IF($A18="вк","В/К",(IF(R18=0,"0",(IF(SUMIF(Очки!$A$2:$A$54,R18,Очки!$B$2:$B$54)=0," ",SUMIF(Очки!$A$2:$A$54,R18,Очки!$B$2:$B$54))+IF(R18="ОРГ",0,$C18)))))</f>
        <v>0</v>
      </c>
      <c r="T18" s="69">
        <v>14</v>
      </c>
      <c r="U18" s="65">
        <f>IF($A18="вк","В/К",(IF(T18=0,"0",(IF(SUMIF(Очки!$A$2:$A$54,T18,Очки!$B$2:$B$54)=0," ",SUMIF(Очки!$A$2:$A$54,T18,Очки!$B$2:$B$54))+IF(T18="ОРГ",0,$C18)))))</f>
        <v>9</v>
      </c>
      <c r="V18" s="69"/>
      <c r="W18" s="65" t="str">
        <f>IF($A18="вк","В/К",(IF(V18=0,"0",(IF(SUMIF(Очки!$A$2:$A$54,V18,Очки!$B$2:$B$54)=0," ",SUMIF(Очки!$A$2:$A$54,V18,Очки!$B$2:$B$54))+IF(V18="ОРГ",0,$C18)))))</f>
        <v>0</v>
      </c>
      <c r="X18" s="69">
        <v>14</v>
      </c>
      <c r="Y18" s="65">
        <f>IF($A18="вк","В/К",(IF(X18=0,"0",(IF(SUMIF(Очки!$A$2:$A$54,X18,Очки!$B$2:$B$54)=0," ",SUMIF(Очки!$A$2:$A$54,X18,Очки!$B$2:$B$54))+IF(X18="ОРГ",0,$C18)))))</f>
        <v>9</v>
      </c>
      <c r="Z18" s="69"/>
      <c r="AA18" s="65" t="str">
        <f>IF($A18="вк","В/К",(IF(Z18=0,"0",(IF(SUMIF(Очки!$A$2:$A$54,Z18,Очки!$B$2:$B$54)=0," ",SUMIF(Очки!$A$2:$A$54,Z18,Очки!$B$2:$B$54))+IF(Z18="ОРГ",0,$C18)))))</f>
        <v>0</v>
      </c>
      <c r="AB18" s="69">
        <v>8</v>
      </c>
      <c r="AC18" s="65">
        <f>IF($A18="вк","В/К",(IF(AB18=0,"0",(IF(SUMIF(Очки!$A$2:$A$54,AB18,Очки!$B$2:$B$54)=0," ",SUMIF(Очки!$A$2:$A$54,AB18,Очки!$B$2:$B$54))+IF(AB18="ОРГ",0,$C18)))))</f>
        <v>15</v>
      </c>
      <c r="AD18" s="69"/>
      <c r="AE18" s="65" t="str">
        <f>IF($A18="вк","В/К",(IF(AD18=0,"0",(IF(SUMIF(Очки!$A$2:$A$54,AD18,Очки!$B$2:$B$54)=0," ",SUMIF(Очки!$A$2:$A$54,AD18,Очки!$B$2:$B$54))+IF(AD18="ОРГ",0,$C18)))))</f>
        <v>0</v>
      </c>
      <c r="AF18" s="69">
        <v>1</v>
      </c>
      <c r="AG18" s="65">
        <f>IF($A18="вк","В/К",(IF(AF18=0,"0",(IF(SUMIF(Очки!$A$2:$A$54,AF18,Очки!$B$2:$B$54)=0," ",SUMIF(Очки!$A$2:$A$54,AF18,Очки!$B$2:$B$54))+IF(AF18="ОРГ",0,$C18)))))</f>
        <v>25</v>
      </c>
      <c r="AH18" s="69">
        <v>9</v>
      </c>
      <c r="AI18" s="65">
        <f>IF($A18="вк","В/К",(IF(AH18=0,"0",(IF(SUMIF(Очки!$A$2:$A$54,AH18,Очки!$B$2:$B$54)=0," ",SUMIF(Очки!$A$2:$A$54,AH18,Очки!$B$2:$B$54))+IF(AH18="ОРГ",0,$C18)))))</f>
        <v>14</v>
      </c>
      <c r="AJ18" s="84"/>
      <c r="AK18" s="84"/>
    </row>
    <row r="19" spans="1:42" ht="13.5" customHeight="1" x14ac:dyDescent="0.2">
      <c r="A19" s="56" t="s">
        <v>22</v>
      </c>
      <c r="B19" s="59">
        <f t="shared" si="0"/>
        <v>78</v>
      </c>
      <c r="C19" s="66">
        <f>SUMIF(Коэффициенты!$A$2:$A$68,D19,Коэффициенты!$B$2:$B$68)</f>
        <v>0</v>
      </c>
      <c r="D19" s="62">
        <f t="shared" si="1"/>
        <v>33</v>
      </c>
      <c r="E19" s="67">
        <v>1983</v>
      </c>
      <c r="F19" s="68" t="s">
        <v>49</v>
      </c>
      <c r="G19" s="70" t="s">
        <v>47</v>
      </c>
      <c r="H19" s="69">
        <v>9</v>
      </c>
      <c r="I19" s="65">
        <f>IF($A19="вк","В/К",(IF(H19=0,"0",(IF(SUMIF(Очки!$A$2:$A$54,H19,Очки!$B$2:$B$54)=0," ",SUMIF(Очки!$A$2:$A$54,H19,Очки!$B$2:$B$54))+IF(H19="ОРГ",0,$C19)))))</f>
        <v>14</v>
      </c>
      <c r="J19" s="69">
        <v>3</v>
      </c>
      <c r="K19" s="65">
        <f>IF($A19="вк","В/К",(IF(J19=0,"0",(IF(SUMIF(Очки!$A$2:$A$54,J19,Очки!$B$2:$B$54)=0," ",SUMIF(Очки!$A$2:$A$54,J19,Очки!$B$2:$B$54))+IF(J19="ОРГ",0,$C19)))))</f>
        <v>20</v>
      </c>
      <c r="L19" s="69"/>
      <c r="M19" s="65" t="str">
        <f>IF($A19="вк","В/К",(IF(L19=0,"0",(IF(SUMIF(Очки!$A$2:$A$54,L19,Очки!$B$2:$B$54)=0," ",SUMIF(Очки!$A$2:$A$54,L19,Очки!$B$2:$B$54))+IF(L19="ОРГ",0,$C19)))))</f>
        <v>0</v>
      </c>
      <c r="N19" s="69"/>
      <c r="O19" s="65" t="str">
        <f>IF($A19="вк","В/К",(IF(N19=0,"0",(IF(SUMIF(Очки!$A$2:$A$54,N19,Очки!$B$2:$B$54)=0," ",SUMIF(Очки!$A$2:$A$54,N19,Очки!$B$2:$B$54))+IF(N19="ОРГ",0,$C19)))))</f>
        <v>0</v>
      </c>
      <c r="P19" s="69"/>
      <c r="Q19" s="65" t="str">
        <f>IF($A19="вк","В/К",(IF(P19=0,"0",(IF(SUMIF(Очки!$A$2:$A$54,P19,Очки!$B$2:$B$54)=0," ",SUMIF(Очки!$A$2:$A$54,P19,Очки!$B$2:$B$54))+IF(P19="ОРГ",0,$C19)))))</f>
        <v>0</v>
      </c>
      <c r="R19" s="69"/>
      <c r="S19" s="65" t="str">
        <f>IF($A19="вк","В/К",(IF(R19=0,"0",(IF(SUMIF(Очки!$A$2:$A$54,R19,Очки!$B$2:$B$54)=0," ",SUMIF(Очки!$A$2:$A$54,R19,Очки!$B$2:$B$54))+IF(R19="ОРГ",0,$C19)))))</f>
        <v>0</v>
      </c>
      <c r="T19" s="69">
        <v>4</v>
      </c>
      <c r="U19" s="65">
        <f>IF($A19="вк","В/К",(IF(T19=0,"0",(IF(SUMIF(Очки!$A$2:$A$54,T19,Очки!$B$2:$B$54)=0," ",SUMIF(Очки!$A$2:$A$54,T19,Очки!$B$2:$B$54))+IF(T19="ОРГ",0,$C19)))))</f>
        <v>19</v>
      </c>
      <c r="V19" s="69" t="s">
        <v>5</v>
      </c>
      <c r="W19" s="65">
        <f>IF($A19="вк","В/К",(IF(V19=0,"0",(IF(SUMIF(Очки!$A$2:$A$54,V19,Очки!$B$2:$B$54)=0," ",SUMIF(Очки!$A$2:$A$54,V19,Очки!$B$2:$B$54))+IF(V19="ОРГ",0,$C19)))))</f>
        <v>25</v>
      </c>
      <c r="X19" s="69"/>
      <c r="Y19" s="65" t="str">
        <f>IF($A19="вк","В/К",(IF(X19=0,"0",(IF(SUMIF(Очки!$A$2:$A$54,X19,Очки!$B$2:$B$54)=0," ",SUMIF(Очки!$A$2:$A$54,X19,Очки!$B$2:$B$54))+IF(X19="ОРГ",0,$C19)))))</f>
        <v>0</v>
      </c>
      <c r="Z19" s="69"/>
      <c r="AA19" s="65" t="str">
        <f>IF($A19="вк","В/К",(IF(Z19=0,"0",(IF(SUMIF(Очки!$A$2:$A$54,Z19,Очки!$B$2:$B$54)=0," ",SUMIF(Очки!$A$2:$A$54,Z19,Очки!$B$2:$B$54))+IF(Z19="ОРГ",0,$C19)))))</f>
        <v>0</v>
      </c>
      <c r="AB19" s="69"/>
      <c r="AC19" s="65" t="str">
        <f>IF($A19="вк","В/К",(IF(AB19=0,"0",(IF(SUMIF(Очки!$A$2:$A$54,AB19,Очки!$B$2:$B$54)=0," ",SUMIF(Очки!$A$2:$A$54,AB19,Очки!$B$2:$B$54))+IF(AB19="ОРГ",0,$C19)))))</f>
        <v>0</v>
      </c>
      <c r="AD19" s="69"/>
      <c r="AE19" s="65" t="str">
        <f>IF($A19="вк","В/К",(IF(AD19=0,"0",(IF(SUMIF(Очки!$A$2:$A$54,AD19,Очки!$B$2:$B$54)=0," ",SUMIF(Очки!$A$2:$A$54,AD19,Очки!$B$2:$B$54))+IF(AD19="ОРГ",0,$C19)))))</f>
        <v>0</v>
      </c>
      <c r="AF19" s="69"/>
      <c r="AG19" s="65" t="str">
        <f>IF($A19="вк","В/К",(IF(AF19=0,"0",(IF(SUMIF(Очки!$A$2:$A$54,AF19,Очки!$B$2:$B$54)=0," ",SUMIF(Очки!$A$2:$A$54,AF19,Очки!$B$2:$B$54))+IF(AF19="ОРГ",0,$C19)))))</f>
        <v>0</v>
      </c>
      <c r="AH19" s="69"/>
      <c r="AI19" s="65" t="str">
        <f>IF($A19="вк","В/К",(IF(AH19=0,"0",(IF(SUMIF(Очки!$A$2:$A$54,AH19,Очки!$B$2:$B$54)=0," ",SUMIF(Очки!$A$2:$A$54,AH19,Очки!$B$2:$B$54))+IF(AH19="ОРГ",0,$C19)))))</f>
        <v>0</v>
      </c>
      <c r="AJ19" s="84"/>
      <c r="AK19" s="84"/>
      <c r="AL19" s="80"/>
      <c r="AM19" s="82"/>
      <c r="AN19" s="82"/>
      <c r="AO19" s="80"/>
      <c r="AP19" s="80"/>
    </row>
    <row r="20" spans="1:42" ht="13.5" customHeight="1" x14ac:dyDescent="0.2">
      <c r="A20" s="56" t="s">
        <v>22</v>
      </c>
      <c r="B20" s="59">
        <f t="shared" si="0"/>
        <v>77</v>
      </c>
      <c r="C20" s="66">
        <f>SUMIF(Коэффициенты!$A$2:$A$68,D20,Коэффициенты!$B$2:$B$68)</f>
        <v>0</v>
      </c>
      <c r="D20" s="62">
        <f t="shared" si="1"/>
        <v>28</v>
      </c>
      <c r="E20" s="67">
        <v>1988</v>
      </c>
      <c r="F20" s="75" t="s">
        <v>195</v>
      </c>
      <c r="G20" s="70"/>
      <c r="H20" s="69"/>
      <c r="I20" s="65" t="str">
        <f>IF($A20="вк","В/К",(IF(H20=0,"0",(IF(SUMIF(Очки!$A$2:$A$54,H20,Очки!$B$2:$B$54)=0," ",SUMIF(Очки!$A$2:$A$54,H20,Очки!$B$2:$B$54))+IF(H20="ОРГ",0,$C20)))))</f>
        <v>0</v>
      </c>
      <c r="J20" s="69">
        <v>18</v>
      </c>
      <c r="K20" s="65">
        <f>IF($A20="вк","В/К",(IF(J20=0,"0",(IF(SUMIF(Очки!$A$2:$A$54,J20,Очки!$B$2:$B$54)=0," ",SUMIF(Очки!$A$2:$A$54,J20,Очки!$B$2:$B$54))+IF(J20="ОРГ",0,$C20)))))</f>
        <v>5</v>
      </c>
      <c r="L20" s="69"/>
      <c r="M20" s="65" t="str">
        <f>IF($A20="вк","В/К",(IF(L20=0,"0",(IF(SUMIF(Очки!$A$2:$A$54,L20,Очки!$B$2:$B$54)=0," ",SUMIF(Очки!$A$2:$A$54,L20,Очки!$B$2:$B$54))+IF(L20="ОРГ",0,$C20)))))</f>
        <v>0</v>
      </c>
      <c r="N20" s="69">
        <v>9</v>
      </c>
      <c r="O20" s="65">
        <f>IF($A20="вк","В/К",(IF(N20=0,"0",(IF(SUMIF(Очки!$A$2:$A$54,N20,Очки!$B$2:$B$54)=0," ",SUMIF(Очки!$A$2:$A$54,N20,Очки!$B$2:$B$54))+IF(N20="ОРГ",0,$C20)))))</f>
        <v>14</v>
      </c>
      <c r="P20" s="69"/>
      <c r="Q20" s="65" t="str">
        <f>IF($A20="вк","В/К",(IF(P20=0,"0",(IF(SUMIF(Очки!$A$2:$A$54,P20,Очки!$B$2:$B$54)=0," ",SUMIF(Очки!$A$2:$A$54,P20,Очки!$B$2:$B$54))+IF(P20="ОРГ",0,$C20)))))</f>
        <v>0</v>
      </c>
      <c r="R20" s="69"/>
      <c r="S20" s="65" t="str">
        <f>IF($A20="вк","В/К",(IF(R20=0,"0",(IF(SUMIF(Очки!$A$2:$A$54,R20,Очки!$B$2:$B$54)=0," ",SUMIF(Очки!$A$2:$A$54,R20,Очки!$B$2:$B$54))+IF(R20="ОРГ",0,$C20)))))</f>
        <v>0</v>
      </c>
      <c r="T20" s="69">
        <v>18</v>
      </c>
      <c r="U20" s="65">
        <f>IF($A20="вк","В/К",(IF(T20=0,"0",(IF(SUMIF(Очки!$A$2:$A$54,T20,Очки!$B$2:$B$54)=0," ",SUMIF(Очки!$A$2:$A$54,T20,Очки!$B$2:$B$54))+IF(T20="ОРГ",0,$C20)))))</f>
        <v>5</v>
      </c>
      <c r="V20" s="69"/>
      <c r="W20" s="65" t="str">
        <f>IF($A20="вк","В/К",(IF(V20=0,"0",(IF(SUMIF(Очки!$A$2:$A$54,V20,Очки!$B$2:$B$54)=0," ",SUMIF(Очки!$A$2:$A$54,V20,Очки!$B$2:$B$54))+IF(V20="ОРГ",0,$C20)))))</f>
        <v>0</v>
      </c>
      <c r="X20" s="69">
        <v>9</v>
      </c>
      <c r="Y20" s="65">
        <f>IF($A20="вк","В/К",(IF(X20=0,"0",(IF(SUMIF(Очки!$A$2:$A$54,X20,Очки!$B$2:$B$54)=0," ",SUMIF(Очки!$A$2:$A$54,X20,Очки!$B$2:$B$54))+IF(X20="ОРГ",0,$C20)))))</f>
        <v>14</v>
      </c>
      <c r="Z20" s="69">
        <v>14</v>
      </c>
      <c r="AA20" s="65">
        <f>IF($A20="вк","В/К",(IF(Z20=0,"0",(IF(SUMIF(Очки!$A$2:$A$54,Z20,Очки!$B$2:$B$54)=0," ",SUMIF(Очки!$A$2:$A$54,Z20,Очки!$B$2:$B$54))+IF(Z20="ОРГ",0,$C20)))))</f>
        <v>9</v>
      </c>
      <c r="AB20" s="69">
        <v>11</v>
      </c>
      <c r="AC20" s="65">
        <f>IF($A20="вк","В/К",(IF(AB20=0,"0",(IF(SUMIF(Очки!$A$2:$A$54,AB20,Очки!$B$2:$B$54)=0," ",SUMIF(Очки!$A$2:$A$54,AB20,Очки!$B$2:$B$54))+IF(AB20="ОРГ",0,$C20)))))</f>
        <v>12</v>
      </c>
      <c r="AD20" s="69"/>
      <c r="AE20" s="65" t="str">
        <f>IF($A20="вк","В/К",(IF(AD20=0,"0",(IF(SUMIF(Очки!$A$2:$A$54,AD20,Очки!$B$2:$B$54)=0," ",SUMIF(Очки!$A$2:$A$54,AD20,Очки!$B$2:$B$54))+IF(AD20="ОРГ",0,$C20)))))</f>
        <v>0</v>
      </c>
      <c r="AF20" s="69">
        <v>5</v>
      </c>
      <c r="AG20" s="65">
        <f>IF($A20="вк","В/К",(IF(AF20=0,"0",(IF(SUMIF(Очки!$A$2:$A$54,AF20,Очки!$B$2:$B$54)=0," ",SUMIF(Очки!$A$2:$A$54,AF20,Очки!$B$2:$B$54))+IF(AF20="ОРГ",0,$C20)))))</f>
        <v>18</v>
      </c>
      <c r="AH20" s="69"/>
      <c r="AI20" s="65" t="str">
        <f>IF($A20="вк","В/К",(IF(AH20=0,"0",(IF(SUMIF(Очки!$A$2:$A$54,AH20,Очки!$B$2:$B$54)=0," ",SUMIF(Очки!$A$2:$A$54,AH20,Очки!$B$2:$B$54))+IF(AH20="ОРГ",0,$C20)))))</f>
        <v>0</v>
      </c>
      <c r="AJ20" s="84"/>
      <c r="AK20" s="84"/>
      <c r="AL20" s="80"/>
      <c r="AM20" s="82"/>
      <c r="AN20" s="82"/>
      <c r="AO20" s="80"/>
      <c r="AP20" s="80"/>
    </row>
    <row r="21" spans="1:42" ht="13.5" customHeight="1" x14ac:dyDescent="0.2">
      <c r="A21" s="56" t="s">
        <v>22</v>
      </c>
      <c r="B21" s="59">
        <f t="shared" si="0"/>
        <v>76</v>
      </c>
      <c r="C21" s="66">
        <f>SUMIF(Коэффициенты!$A$2:$A$68,D21,Коэффициенты!$B$2:$B$68)</f>
        <v>0</v>
      </c>
      <c r="D21" s="62">
        <f t="shared" si="1"/>
        <v>27</v>
      </c>
      <c r="E21" s="67">
        <v>1989</v>
      </c>
      <c r="F21" s="68" t="s">
        <v>98</v>
      </c>
      <c r="G21" s="70"/>
      <c r="H21" s="69">
        <v>16</v>
      </c>
      <c r="I21" s="65">
        <f>IF($A21="вк","В/К",(IF(H21=0,"0",(IF(SUMIF(Очки!$A$2:$A$54,H21,Очки!$B$2:$B$54)=0," ",SUMIF(Очки!$A$2:$A$54,H21,Очки!$B$2:$B$54))+IF(H21="ОРГ",0,$C21)))))</f>
        <v>7</v>
      </c>
      <c r="J21" s="69">
        <v>19</v>
      </c>
      <c r="K21" s="65">
        <f>IF($A21="вк","В/К",(IF(J21=0,"0",(IF(SUMIF(Очки!$A$2:$A$54,J21,Очки!$B$2:$B$54)=0," ",SUMIF(Очки!$A$2:$A$54,J21,Очки!$B$2:$B$54))+IF(J21="ОРГ",0,$C21)))))</f>
        <v>4</v>
      </c>
      <c r="L21" s="69">
        <v>5</v>
      </c>
      <c r="M21" s="65">
        <f>IF($A21="вк","В/К",(IF(L21=0,"0",(IF(SUMIF(Очки!$A$2:$A$54,L21,Очки!$B$2:$B$54)=0," ",SUMIF(Очки!$A$2:$A$54,L21,Очки!$B$2:$B$54))+IF(L21="ОРГ",0,$C21)))))</f>
        <v>18</v>
      </c>
      <c r="N21" s="69">
        <v>12</v>
      </c>
      <c r="O21" s="65">
        <f>IF($A21="вк","В/К",(IF(N21=0,"0",(IF(SUMIF(Очки!$A$2:$A$54,N21,Очки!$B$2:$B$54)=0," ",SUMIF(Очки!$A$2:$A$54,N21,Очки!$B$2:$B$54))+IF(N21="ОРГ",0,$C21)))))</f>
        <v>11</v>
      </c>
      <c r="P21" s="69"/>
      <c r="Q21" s="65" t="str">
        <f>IF($A21="вк","В/К",(IF(P21=0,"0",(IF(SUMIF(Очки!$A$2:$A$54,P21,Очки!$B$2:$B$54)=0," ",SUMIF(Очки!$A$2:$A$54,P21,Очки!$B$2:$B$54))+IF(P21="ОРГ",0,$C21)))))</f>
        <v>0</v>
      </c>
      <c r="R21" s="69">
        <v>9</v>
      </c>
      <c r="S21" s="65">
        <f>IF($A21="вк","В/К",(IF(R21=0,"0",(IF(SUMIF(Очки!$A$2:$A$54,R21,Очки!$B$2:$B$54)=0," ",SUMIF(Очки!$A$2:$A$54,R21,Очки!$B$2:$B$54))+IF(R21="ОРГ",0,$C21)))))</f>
        <v>14</v>
      </c>
      <c r="T21" s="69"/>
      <c r="U21" s="65" t="str">
        <f>IF($A21="вк","В/К",(IF(T21=0,"0",(IF(SUMIF(Очки!$A$2:$A$54,T21,Очки!$B$2:$B$54)=0," ",SUMIF(Очки!$A$2:$A$54,T21,Очки!$B$2:$B$54))+IF(T21="ОРГ",0,$C21)))))</f>
        <v>0</v>
      </c>
      <c r="V21" s="69"/>
      <c r="W21" s="65" t="str">
        <f>IF($A21="вк","В/К",(IF(V21=0,"0",(IF(SUMIF(Очки!$A$2:$A$54,V21,Очки!$B$2:$B$54)=0," ",SUMIF(Очки!$A$2:$A$54,V21,Очки!$B$2:$B$54))+IF(V21="ОРГ",0,$C21)))))</f>
        <v>0</v>
      </c>
      <c r="X21" s="69">
        <v>2</v>
      </c>
      <c r="Y21" s="65">
        <f>IF($A21="вк","В/К",(IF(X21=0,"0",(IF(SUMIF(Очки!$A$2:$A$54,X21,Очки!$B$2:$B$54)=0," ",SUMIF(Очки!$A$2:$A$54,X21,Очки!$B$2:$B$54))+IF(X21="ОРГ",0,$C21)))))</f>
        <v>22</v>
      </c>
      <c r="Z21" s="69"/>
      <c r="AA21" s="65" t="str">
        <f>IF($A21="вк","В/К",(IF(Z21=0,"0",(IF(SUMIF(Очки!$A$2:$A$54,Z21,Очки!$B$2:$B$54)=0," ",SUMIF(Очки!$A$2:$A$54,Z21,Очки!$B$2:$B$54))+IF(Z21="ОРГ",0,$C21)))))</f>
        <v>0</v>
      </c>
      <c r="AB21" s="69"/>
      <c r="AC21" s="65" t="str">
        <f>IF($A21="вк","В/К",(IF(AB21=0,"0",(IF(SUMIF(Очки!$A$2:$A$54,AB21,Очки!$B$2:$B$54)=0," ",SUMIF(Очки!$A$2:$A$54,AB21,Очки!$B$2:$B$54))+IF(AB21="ОРГ",0,$C21)))))</f>
        <v>0</v>
      </c>
      <c r="AD21" s="69"/>
      <c r="AE21" s="65" t="str">
        <f>IF($A21="вк","В/К",(IF(AD21=0,"0",(IF(SUMIF(Очки!$A$2:$A$54,AD21,Очки!$B$2:$B$54)=0," ",SUMIF(Очки!$A$2:$A$54,AD21,Очки!$B$2:$B$54))+IF(AD21="ОРГ",0,$C21)))))</f>
        <v>0</v>
      </c>
      <c r="AF21" s="69"/>
      <c r="AG21" s="65" t="str">
        <f>IF($A21="вк","В/К",(IF(AF21=0,"0",(IF(SUMIF(Очки!$A$2:$A$54,AF21,Очки!$B$2:$B$54)=0," ",SUMIF(Очки!$A$2:$A$54,AF21,Очки!$B$2:$B$54))+IF(AF21="ОРГ",0,$C21)))))</f>
        <v>0</v>
      </c>
      <c r="AH21" s="69"/>
      <c r="AI21" s="65" t="str">
        <f>IF($A21="вк","В/К",(IF(AH21=0,"0",(IF(SUMIF(Очки!$A$2:$A$54,AH21,Очки!$B$2:$B$54)=0," ",SUMIF(Очки!$A$2:$A$54,AH21,Очки!$B$2:$B$54))+IF(AH21="ОРГ",0,$C21)))))</f>
        <v>0</v>
      </c>
      <c r="AJ21" s="84"/>
      <c r="AK21" s="84"/>
      <c r="AL21" s="80"/>
      <c r="AM21" s="80"/>
      <c r="AN21" s="80"/>
      <c r="AO21" s="80"/>
      <c r="AP21" s="80"/>
    </row>
    <row r="22" spans="1:42" ht="13.5" customHeight="1" x14ac:dyDescent="0.2">
      <c r="A22" s="56" t="s">
        <v>22</v>
      </c>
      <c r="B22" s="59">
        <f t="shared" si="0"/>
        <v>74</v>
      </c>
      <c r="C22" s="66">
        <f>SUMIF(Коэффициенты!$A$2:$A$68,D22,Коэффициенты!$B$2:$B$68)</f>
        <v>2</v>
      </c>
      <c r="D22" s="67">
        <f t="shared" si="1"/>
        <v>39</v>
      </c>
      <c r="E22" s="67">
        <v>1977</v>
      </c>
      <c r="F22" s="68" t="s">
        <v>25</v>
      </c>
      <c r="G22" s="70" t="s">
        <v>26</v>
      </c>
      <c r="H22" s="69">
        <v>10</v>
      </c>
      <c r="I22" s="65">
        <f>IF($A22="вк","В/К",(IF(H22=0,"0",(IF(SUMIF(Очки!$A$2:$A$54,H22,Очки!$B$2:$B$54)=0," ",SUMIF(Очки!$A$2:$A$54,H22,Очки!$B$2:$B$54))+IF(H22="ОРГ",0,$C22)))))</f>
        <v>15</v>
      </c>
      <c r="J22" s="69">
        <v>4</v>
      </c>
      <c r="K22" s="65">
        <f>IF($A22="вк","В/К",(IF(J22=0,"0",(IF(SUMIF(Очки!$A$2:$A$54,J22,Очки!$B$2:$B$54)=0," ",SUMIF(Очки!$A$2:$A$54,J22,Очки!$B$2:$B$54))+IF(J22="ОРГ",0,$C22)))))</f>
        <v>21</v>
      </c>
      <c r="L22" s="69"/>
      <c r="M22" s="65" t="str">
        <f>IF($A22="вк","В/К",(IF(L22=0,"0",(IF(SUMIF(Очки!$A$2:$A$54,L22,Очки!$B$2:$B$54)=0," ",SUMIF(Очки!$A$2:$A$54,L22,Очки!$B$2:$B$54))+IF(L22="ОРГ",0,$C22)))))</f>
        <v>0</v>
      </c>
      <c r="N22" s="69"/>
      <c r="O22" s="65" t="str">
        <f>IF($A22="вк","В/К",(IF(N22=0,"0",(IF(SUMIF(Очки!$A$2:$A$54,N22,Очки!$B$2:$B$54)=0," ",SUMIF(Очки!$A$2:$A$54,N22,Очки!$B$2:$B$54))+IF(N22="ОРГ",0,$C22)))))</f>
        <v>0</v>
      </c>
      <c r="P22" s="69">
        <v>4</v>
      </c>
      <c r="Q22" s="65">
        <f>IF($A22="вк","В/К",(IF(P22=0,"0",(IF(SUMIF(Очки!$A$2:$A$54,P22,Очки!$B$2:$B$54)=0," ",SUMIF(Очки!$A$2:$A$54,P22,Очки!$B$2:$B$54))+IF(P22="ОРГ",0,$C22)))))</f>
        <v>21</v>
      </c>
      <c r="R22" s="69"/>
      <c r="S22" s="65" t="str">
        <f>IF($A22="вк","В/К",(IF(R22=0,"0",(IF(SUMIF(Очки!$A$2:$A$54,R22,Очки!$B$2:$B$54)=0," ",SUMIF(Очки!$A$2:$A$54,R22,Очки!$B$2:$B$54))+IF(R22="ОРГ",0,$C22)))))</f>
        <v>0</v>
      </c>
      <c r="T22" s="69"/>
      <c r="U22" s="65" t="str">
        <f>IF($A22="вк","В/К",(IF(T22=0,"0",(IF(SUMIF(Очки!$A$2:$A$54,T22,Очки!$B$2:$B$54)=0," ",SUMIF(Очки!$A$2:$A$54,T22,Очки!$B$2:$B$54))+IF(T22="ОРГ",0,$C22)))))</f>
        <v>0</v>
      </c>
      <c r="V22" s="69"/>
      <c r="W22" s="65" t="str">
        <f>IF($A22="вк","В/К",(IF(V22=0,"0",(IF(SUMIF(Очки!$A$2:$A$54,V22,Очки!$B$2:$B$54)=0," ",SUMIF(Очки!$A$2:$A$54,V22,Очки!$B$2:$B$54))+IF(V22="ОРГ",0,$C22)))))</f>
        <v>0</v>
      </c>
      <c r="X22" s="69"/>
      <c r="Y22" s="65" t="str">
        <f>IF($A22="вк","В/К",(IF(X22=0,"0",(IF(SUMIF(Очки!$A$2:$A$54,X22,Очки!$B$2:$B$54)=0," ",SUMIF(Очки!$A$2:$A$54,X22,Очки!$B$2:$B$54))+IF(X22="ОРГ",0,$C22)))))</f>
        <v>0</v>
      </c>
      <c r="Z22" s="69">
        <v>8</v>
      </c>
      <c r="AA22" s="65">
        <f>IF($A22="вк","В/К",(IF(Z22=0,"0",(IF(SUMIF(Очки!$A$2:$A$54,Z22,Очки!$B$2:$B$54)=0," ",SUMIF(Очки!$A$2:$A$54,Z22,Очки!$B$2:$B$54))+IF(Z22="ОРГ",0,$C22)))))</f>
        <v>17</v>
      </c>
      <c r="AB22" s="69"/>
      <c r="AC22" s="65" t="str">
        <f>IF($A22="вк","В/К",(IF(AB22=0,"0",(IF(SUMIF(Очки!$A$2:$A$54,AB22,Очки!$B$2:$B$54)=0," ",SUMIF(Очки!$A$2:$A$54,AB22,Очки!$B$2:$B$54))+IF(AB22="ОРГ",0,$C22)))))</f>
        <v>0</v>
      </c>
      <c r="AD22" s="69"/>
      <c r="AE22" s="65" t="str">
        <f>IF($A22="вк","В/К",(IF(AD22=0,"0",(IF(SUMIF(Очки!$A$2:$A$54,AD22,Очки!$B$2:$B$54)=0," ",SUMIF(Очки!$A$2:$A$54,AD22,Очки!$B$2:$B$54))+IF(AD22="ОРГ",0,$C22)))))</f>
        <v>0</v>
      </c>
      <c r="AF22" s="69"/>
      <c r="AG22" s="65" t="str">
        <f>IF($A22="вк","В/К",(IF(AF22=0,"0",(IF(SUMIF(Очки!$A$2:$A$54,AF22,Очки!$B$2:$B$54)=0," ",SUMIF(Очки!$A$2:$A$54,AF22,Очки!$B$2:$B$54))+IF(AF22="ОРГ",0,$C22)))))</f>
        <v>0</v>
      </c>
      <c r="AH22" s="69"/>
      <c r="AI22" s="65" t="str">
        <f>IF($A22="вк","В/К",(IF(AH22=0,"0",(IF(SUMIF(Очки!$A$2:$A$54,AH22,Очки!$B$2:$B$54)=0," ",SUMIF(Очки!$A$2:$A$54,AH22,Очки!$B$2:$B$54))+IF(AH22="ОРГ",0,$C22)))))</f>
        <v>0</v>
      </c>
      <c r="AJ22" s="84"/>
      <c r="AK22" s="84"/>
      <c r="AL22" s="80"/>
      <c r="AM22" s="80"/>
      <c r="AN22" s="80"/>
      <c r="AO22" s="82"/>
      <c r="AP22" s="80"/>
    </row>
    <row r="23" spans="1:42" ht="13.5" customHeight="1" x14ac:dyDescent="0.2">
      <c r="A23" s="56" t="s">
        <v>22</v>
      </c>
      <c r="B23" s="59">
        <f t="shared" si="0"/>
        <v>74</v>
      </c>
      <c r="C23" s="66">
        <f>SUMIF(Коэффициенты!$A$2:$A$68,D23,Коэффициенты!$B$2:$B$68)</f>
        <v>3</v>
      </c>
      <c r="D23" s="67">
        <f t="shared" si="1"/>
        <v>40</v>
      </c>
      <c r="E23" s="67">
        <v>1976</v>
      </c>
      <c r="F23" s="68" t="s">
        <v>48</v>
      </c>
      <c r="G23" s="70" t="s">
        <v>40</v>
      </c>
      <c r="H23" s="69">
        <v>6</v>
      </c>
      <c r="I23" s="65">
        <f>IF($A23="вк","В/К",(IF(H23=0,"0",(IF(SUMIF(Очки!$A$2:$A$54,H23,Очки!$B$2:$B$54)=0," ",SUMIF(Очки!$A$2:$A$54,H23,Очки!$B$2:$B$54))+IF(H23="ОРГ",0,$C23)))))</f>
        <v>20</v>
      </c>
      <c r="J23" s="69">
        <v>11</v>
      </c>
      <c r="K23" s="65">
        <f>IF($A23="вк","В/К",(IF(J23=0,"0",(IF(SUMIF(Очки!$A$2:$A$54,J23,Очки!$B$2:$B$54)=0," ",SUMIF(Очки!$A$2:$A$54,J23,Очки!$B$2:$B$54))+IF(J23="ОРГ",0,$C23)))))</f>
        <v>15</v>
      </c>
      <c r="L23" s="69"/>
      <c r="M23" s="65" t="str">
        <f>IF($A23="вк","В/К",(IF(L23=0,"0",(IF(SUMIF(Очки!$A$2:$A$54,L23,Очки!$B$2:$B$54)=0," ",SUMIF(Очки!$A$2:$A$54,L23,Очки!$B$2:$B$54))+IF(L23="ОРГ",0,$C23)))))</f>
        <v>0</v>
      </c>
      <c r="N23" s="69">
        <v>6</v>
      </c>
      <c r="O23" s="65">
        <f>IF($A23="вк","В/К",(IF(N23=0,"0",(IF(SUMIF(Очки!$A$2:$A$54,N23,Очки!$B$2:$B$54)=0," ",SUMIF(Очки!$A$2:$A$54,N23,Очки!$B$2:$B$54))+IF(N23="ОРГ",0,$C23)))))</f>
        <v>20</v>
      </c>
      <c r="P23" s="69"/>
      <c r="Q23" s="65" t="str">
        <f>IF($A23="вк","В/К",(IF(P23=0,"0",(IF(SUMIF(Очки!$A$2:$A$54,P23,Очки!$B$2:$B$54)=0," ",SUMIF(Очки!$A$2:$A$54,P23,Очки!$B$2:$B$54))+IF(P23="ОРГ",0,$C23)))))</f>
        <v>0</v>
      </c>
      <c r="R23" s="69"/>
      <c r="S23" s="65" t="str">
        <f>IF($A23="вк","В/К",(IF(R23=0,"0",(IF(SUMIF(Очки!$A$2:$A$54,R23,Очки!$B$2:$B$54)=0," ",SUMIF(Очки!$A$2:$A$54,R23,Очки!$B$2:$B$54))+IF(R23="ОРГ",0,$C23)))))</f>
        <v>0</v>
      </c>
      <c r="T23" s="69"/>
      <c r="U23" s="65" t="str">
        <f>IF($A23="вк","В/К",(IF(T23=0,"0",(IF(SUMIF(Очки!$A$2:$A$54,T23,Очки!$B$2:$B$54)=0," ",SUMIF(Очки!$A$2:$A$54,T23,Очки!$B$2:$B$54))+IF(T23="ОРГ",0,$C23)))))</f>
        <v>0</v>
      </c>
      <c r="V23" s="69"/>
      <c r="W23" s="65" t="str">
        <f>IF($A23="вк","В/К",(IF(V23=0,"0",(IF(SUMIF(Очки!$A$2:$A$54,V23,Очки!$B$2:$B$54)=0," ",SUMIF(Очки!$A$2:$A$54,V23,Очки!$B$2:$B$54))+IF(V23="ОРГ",0,$C23)))))</f>
        <v>0</v>
      </c>
      <c r="X23" s="69"/>
      <c r="Y23" s="65" t="str">
        <f>IF($A23="вк","В/К",(IF(X23=0,"0",(IF(SUMIF(Очки!$A$2:$A$54,X23,Очки!$B$2:$B$54)=0," ",SUMIF(Очки!$A$2:$A$54,X23,Очки!$B$2:$B$54))+IF(X23="ОРГ",0,$C23)))))</f>
        <v>0</v>
      </c>
      <c r="Z23" s="69"/>
      <c r="AA23" s="65" t="str">
        <f>IF($A23="вк","В/К",(IF(Z23=0,"0",(IF(SUMIF(Очки!$A$2:$A$54,Z23,Очки!$B$2:$B$54)=0," ",SUMIF(Очки!$A$2:$A$54,Z23,Очки!$B$2:$B$54))+IF(Z23="ОРГ",0,$C23)))))</f>
        <v>0</v>
      </c>
      <c r="AB23" s="69"/>
      <c r="AC23" s="65" t="str">
        <f>IF($A23="вк","В/К",(IF(AB23=0,"0",(IF(SUMIF(Очки!$A$2:$A$54,AB23,Очки!$B$2:$B$54)=0," ",SUMIF(Очки!$A$2:$A$54,AB23,Очки!$B$2:$B$54))+IF(AB23="ОРГ",0,$C23)))))</f>
        <v>0</v>
      </c>
      <c r="AD23" s="69"/>
      <c r="AE23" s="65" t="str">
        <f>IF($A23="вк","В/К",(IF(AD23=0,"0",(IF(SUMIF(Очки!$A$2:$A$54,AD23,Очки!$B$2:$B$54)=0," ",SUMIF(Очки!$A$2:$A$54,AD23,Очки!$B$2:$B$54))+IF(AD23="ОРГ",0,$C23)))))</f>
        <v>0</v>
      </c>
      <c r="AF23" s="69"/>
      <c r="AG23" s="65" t="str">
        <f>IF($A23="вк","В/К",(IF(AF23=0,"0",(IF(SUMIF(Очки!$A$2:$A$54,AF23,Очки!$B$2:$B$54)=0," ",SUMIF(Очки!$A$2:$A$54,AF23,Очки!$B$2:$B$54))+IF(AF23="ОРГ",0,$C23)))))</f>
        <v>0</v>
      </c>
      <c r="AH23" s="69">
        <v>7</v>
      </c>
      <c r="AI23" s="65">
        <f>IF($A23="вк","В/К",(IF(AH23=0,"0",(IF(SUMIF(Очки!$A$2:$A$54,AH23,Очки!$B$2:$B$54)=0," ",SUMIF(Очки!$A$2:$A$54,AH23,Очки!$B$2:$B$54))+IF(AH23="ОРГ",0,$C23)))))</f>
        <v>19</v>
      </c>
      <c r="AJ23" s="84"/>
      <c r="AK23" s="84"/>
      <c r="AL23" s="80"/>
      <c r="AM23" s="80"/>
      <c r="AN23" s="80"/>
      <c r="AO23" s="82"/>
      <c r="AP23" s="80"/>
    </row>
    <row r="24" spans="1:42" ht="13.5" customHeight="1" x14ac:dyDescent="0.2">
      <c r="A24" s="56" t="s">
        <v>22</v>
      </c>
      <c r="B24" s="59">
        <f t="shared" si="0"/>
        <v>65</v>
      </c>
      <c r="C24" s="66">
        <f>SUMIF(Коэффициенты!$A$2:$A$68,D24,Коэффициенты!$B$2:$B$68)</f>
        <v>0</v>
      </c>
      <c r="D24" s="67">
        <f t="shared" si="1"/>
        <v>19</v>
      </c>
      <c r="E24" s="67">
        <v>1997</v>
      </c>
      <c r="F24" s="68" t="s">
        <v>34</v>
      </c>
      <c r="G24" s="70" t="s">
        <v>24</v>
      </c>
      <c r="H24" s="69"/>
      <c r="I24" s="65" t="str">
        <f>IF($A24="вк","В/К",(IF(H24=0,"0",(IF(SUMIF(Очки!$A$2:$A$54,H24,Очки!$B$2:$B$54)=0," ",SUMIF(Очки!$A$2:$A$54,H24,Очки!$B$2:$B$54))+IF(H24="ОРГ",0,$C24)))))</f>
        <v>0</v>
      </c>
      <c r="J24" s="69"/>
      <c r="K24" s="65" t="str">
        <f>IF($A24="вк","В/К",(IF(J24=0,"0",(IF(SUMIF(Очки!$A$2:$A$54,J24,Очки!$B$2:$B$54)=0," ",SUMIF(Очки!$A$2:$A$54,J24,Очки!$B$2:$B$54))+IF(J24="ОРГ",0,$C24)))))</f>
        <v>0</v>
      </c>
      <c r="L24" s="69">
        <v>3</v>
      </c>
      <c r="M24" s="65">
        <f>IF($A24="вк","В/К",(IF(L24=0,"0",(IF(SUMIF(Очки!$A$2:$A$54,L24,Очки!$B$2:$B$54)=0," ",SUMIF(Очки!$A$2:$A$54,L24,Очки!$B$2:$B$54))+IF(L24="ОРГ",0,$C24)))))</f>
        <v>20</v>
      </c>
      <c r="N24" s="69">
        <v>14</v>
      </c>
      <c r="O24" s="65">
        <f>IF($A24="вк","В/К",(IF(N24=0,"0",(IF(SUMIF(Очки!$A$2:$A$54,N24,Очки!$B$2:$B$54)=0," ",SUMIF(Очки!$A$2:$A$54,N24,Очки!$B$2:$B$54))+IF(N24="ОРГ",0,$C24)))))</f>
        <v>9</v>
      </c>
      <c r="P24" s="69"/>
      <c r="Q24" s="65" t="str">
        <f>IF($A24="вк","В/К",(IF(P24=0,"0",(IF(SUMIF(Очки!$A$2:$A$54,P24,Очки!$B$2:$B$54)=0," ",SUMIF(Очки!$A$2:$A$54,P24,Очки!$B$2:$B$54))+IF(P24="ОРГ",0,$C24)))))</f>
        <v>0</v>
      </c>
      <c r="R24" s="69">
        <v>17</v>
      </c>
      <c r="S24" s="65">
        <f>IF($A24="вк","В/К",(IF(R24=0,"0",(IF(SUMIF(Очки!$A$2:$A$54,R24,Очки!$B$2:$B$54)=0," ",SUMIF(Очки!$A$2:$A$54,R24,Очки!$B$2:$B$54))+IF(R24="ОРГ",0,$C24)))))</f>
        <v>6</v>
      </c>
      <c r="T24" s="69">
        <v>10</v>
      </c>
      <c r="U24" s="65">
        <f>IF($A24="вк","В/К",(IF(T24=0,"0",(IF(SUMIF(Очки!$A$2:$A$54,T24,Очки!$B$2:$B$54)=0," ",SUMIF(Очки!$A$2:$A$54,T24,Очки!$B$2:$B$54))+IF(T24="ОРГ",0,$C24)))))</f>
        <v>13</v>
      </c>
      <c r="V24" s="69">
        <v>6</v>
      </c>
      <c r="W24" s="65">
        <f>IF($A24="вк","В/К",(IF(V24=0,"0",(IF(SUMIF(Очки!$A$2:$A$54,V24,Очки!$B$2:$B$54)=0," ",SUMIF(Очки!$A$2:$A$54,V24,Очки!$B$2:$B$54))+IF(V24="ОРГ",0,$C24)))))</f>
        <v>17</v>
      </c>
      <c r="X24" s="69"/>
      <c r="Y24" s="65" t="str">
        <f>IF($A24="вк","В/К",(IF(X24=0,"0",(IF(SUMIF(Очки!$A$2:$A$54,X24,Очки!$B$2:$B$54)=0," ",SUMIF(Очки!$A$2:$A$54,X24,Очки!$B$2:$B$54))+IF(X24="ОРГ",0,$C24)))))</f>
        <v>0</v>
      </c>
      <c r="Z24" s="69"/>
      <c r="AA24" s="65" t="str">
        <f>IF($A24="вк","В/К",(IF(Z24=0,"0",(IF(SUMIF(Очки!$A$2:$A$54,Z24,Очки!$B$2:$B$54)=0," ",SUMIF(Очки!$A$2:$A$54,Z24,Очки!$B$2:$B$54))+IF(Z24="ОРГ",0,$C24)))))</f>
        <v>0</v>
      </c>
      <c r="AB24" s="69"/>
      <c r="AC24" s="65" t="str">
        <f>IF($A24="вк","В/К",(IF(AB24=0,"0",(IF(SUMIF(Очки!$A$2:$A$54,AB24,Очки!$B$2:$B$54)=0," ",SUMIF(Очки!$A$2:$A$54,AB24,Очки!$B$2:$B$54))+IF(AB24="ОРГ",0,$C24)))))</f>
        <v>0</v>
      </c>
      <c r="AD24" s="69"/>
      <c r="AE24" s="65" t="str">
        <f>IF($A24="вк","В/К",(IF(AD24=0,"0",(IF(SUMIF(Очки!$A$2:$A$54,AD24,Очки!$B$2:$B$54)=0," ",SUMIF(Очки!$A$2:$A$54,AD24,Очки!$B$2:$B$54))+IF(AD24="ОРГ",0,$C24)))))</f>
        <v>0</v>
      </c>
      <c r="AF24" s="69"/>
      <c r="AG24" s="65" t="str">
        <f>IF($A24="вк","В/К",(IF(AF24=0,"0",(IF(SUMIF(Очки!$A$2:$A$54,AF24,Очки!$B$2:$B$54)=0," ",SUMIF(Очки!$A$2:$A$54,AF24,Очки!$B$2:$B$54))+IF(AF24="ОРГ",0,$C24)))))</f>
        <v>0</v>
      </c>
      <c r="AH24" s="69"/>
      <c r="AI24" s="65" t="str">
        <f>IF($A24="вк","В/К",(IF(AH24=0,"0",(IF(SUMIF(Очки!$A$2:$A$54,AH24,Очки!$B$2:$B$54)=0," ",SUMIF(Очки!$A$2:$A$54,AH24,Очки!$B$2:$B$54))+IF(AH24="ОРГ",0,$C24)))))</f>
        <v>0</v>
      </c>
      <c r="AJ24" s="84"/>
      <c r="AK24" s="84"/>
      <c r="AL24" s="80"/>
      <c r="AM24" s="80"/>
      <c r="AN24" s="80"/>
      <c r="AO24" s="82"/>
      <c r="AP24" s="80"/>
    </row>
    <row r="25" spans="1:42" ht="13.5" customHeight="1" x14ac:dyDescent="0.2">
      <c r="A25" s="56" t="s">
        <v>22</v>
      </c>
      <c r="B25" s="59">
        <f t="shared" si="0"/>
        <v>64</v>
      </c>
      <c r="C25" s="66">
        <f>SUMIF(Коэффициенты!$A$2:$A$68,D25,Коэффициенты!$B$2:$B$68)</f>
        <v>4</v>
      </c>
      <c r="D25" s="67">
        <f t="shared" si="1"/>
        <v>55</v>
      </c>
      <c r="E25" s="67">
        <v>1961</v>
      </c>
      <c r="F25" s="68" t="s">
        <v>43</v>
      </c>
      <c r="G25" s="70" t="s">
        <v>40</v>
      </c>
      <c r="H25" s="69" t="s">
        <v>5</v>
      </c>
      <c r="I25" s="65">
        <f>IF($A25="вк","В/К",(IF(H25=0,"0",(IF(SUMIF(Очки!$A$2:$A$54,H25,Очки!$B$2:$B$54)=0," ",SUMIF(Очки!$A$2:$A$54,H25,Очки!$B$2:$B$54))+IF(H25="ОРГ",0,$C25)))))</f>
        <v>25</v>
      </c>
      <c r="J25" s="69">
        <v>13</v>
      </c>
      <c r="K25" s="65">
        <f>IF($A25="вк","В/К",(IF(J25=0,"0",(IF(SUMIF(Очки!$A$2:$A$54,J25,Очки!$B$2:$B$54)=0," ",SUMIF(Очки!$A$2:$A$54,J25,Очки!$B$2:$B$54))+IF(J25="ОРГ",0,$C25)))))</f>
        <v>14</v>
      </c>
      <c r="L25" s="69"/>
      <c r="M25" s="65" t="str">
        <f>IF($A25="вк","В/К",(IF(L25=0,"0",(IF(SUMIF(Очки!$A$2:$A$54,L25,Очки!$B$2:$B$54)=0," ",SUMIF(Очки!$A$2:$A$54,L25,Очки!$B$2:$B$54))+IF(L25="ОРГ",0,$C25)))))</f>
        <v>0</v>
      </c>
      <c r="N25" s="69"/>
      <c r="O25" s="65" t="str">
        <f>IF($A25="вк","В/К",(IF(N25=0,"0",(IF(SUMIF(Очки!$A$2:$A$54,N25,Очки!$B$2:$B$54)=0," ",SUMIF(Очки!$A$2:$A$54,N25,Очки!$B$2:$B$54))+IF(N25="ОРГ",0,$C25)))))</f>
        <v>0</v>
      </c>
      <c r="P25" s="69"/>
      <c r="Q25" s="65" t="str">
        <f>IF($A25="вк","В/К",(IF(P25=0,"0",(IF(SUMIF(Очки!$A$2:$A$54,P25,Очки!$B$2:$B$54)=0," ",SUMIF(Очки!$A$2:$A$54,P25,Очки!$B$2:$B$54))+IF(P25="ОРГ",0,$C25)))))</f>
        <v>0</v>
      </c>
      <c r="R25" s="69"/>
      <c r="S25" s="65" t="str">
        <f>IF($A25="вк","В/К",(IF(R25=0,"0",(IF(SUMIF(Очки!$A$2:$A$54,R25,Очки!$B$2:$B$54)=0," ",SUMIF(Очки!$A$2:$A$54,R25,Очки!$B$2:$B$54))+IF(R25="ОРГ",0,$C25)))))</f>
        <v>0</v>
      </c>
      <c r="T25" s="69"/>
      <c r="U25" s="65" t="str">
        <f>IF($A25="вк","В/К",(IF(T25=0,"0",(IF(SUMIF(Очки!$A$2:$A$54,T25,Очки!$B$2:$B$54)=0," ",SUMIF(Очки!$A$2:$A$54,T25,Очки!$B$2:$B$54))+IF(T25="ОРГ",0,$C25)))))</f>
        <v>0</v>
      </c>
      <c r="V25" s="69"/>
      <c r="W25" s="65" t="str">
        <f>IF($A25="вк","В/К",(IF(V25=0,"0",(IF(SUMIF(Очки!$A$2:$A$54,V25,Очки!$B$2:$B$54)=0," ",SUMIF(Очки!$A$2:$A$54,V25,Очки!$B$2:$B$54))+IF(V25="ОРГ",0,$C25)))))</f>
        <v>0</v>
      </c>
      <c r="X25" s="69"/>
      <c r="Y25" s="65" t="str">
        <f>IF($A25="вк","В/К",(IF(X25=0,"0",(IF(SUMIF(Очки!$A$2:$A$54,X25,Очки!$B$2:$B$54)=0," ",SUMIF(Очки!$A$2:$A$54,X25,Очки!$B$2:$B$54))+IF(X25="ОРГ",0,$C25)))))</f>
        <v>0</v>
      </c>
      <c r="Z25" s="69"/>
      <c r="AA25" s="65" t="str">
        <f>IF($A25="вк","В/К",(IF(Z25=0,"0",(IF(SUMIF(Очки!$A$2:$A$54,Z25,Очки!$B$2:$B$54)=0," ",SUMIF(Очки!$A$2:$A$54,Z25,Очки!$B$2:$B$54))+IF(Z25="ОРГ",0,$C25)))))</f>
        <v>0</v>
      </c>
      <c r="AB25" s="69"/>
      <c r="AC25" s="65" t="str">
        <f>IF($A25="вк","В/К",(IF(AB25=0,"0",(IF(SUMIF(Очки!$A$2:$A$54,AB25,Очки!$B$2:$B$54)=0," ",SUMIF(Очки!$A$2:$A$54,AB25,Очки!$B$2:$B$54))+IF(AB25="ОРГ",0,$C25)))))</f>
        <v>0</v>
      </c>
      <c r="AD25" s="69"/>
      <c r="AE25" s="65" t="str">
        <f>IF($A25="вк","В/К",(IF(AD25=0,"0",(IF(SUMIF(Очки!$A$2:$A$54,AD25,Очки!$B$2:$B$54)=0," ",SUMIF(Очки!$A$2:$A$54,AD25,Очки!$B$2:$B$54))+IF(AD25="ОРГ",0,$C25)))))</f>
        <v>0</v>
      </c>
      <c r="AF25" s="69"/>
      <c r="AG25" s="65" t="str">
        <f>IF($A25="вк","В/К",(IF(AF25=0,"0",(IF(SUMIF(Очки!$A$2:$A$54,AF25,Очки!$B$2:$B$54)=0," ",SUMIF(Очки!$A$2:$A$54,AF25,Очки!$B$2:$B$54))+IF(AF25="ОРГ",0,$C25)))))</f>
        <v>0</v>
      </c>
      <c r="AH25" s="69" t="s">
        <v>5</v>
      </c>
      <c r="AI25" s="65">
        <f>IF($A25="вк","В/К",(IF(AH25=0,"0",(IF(SUMIF(Очки!$A$2:$A$54,AH25,Очки!$B$2:$B$54)=0," ",SUMIF(Очки!$A$2:$A$54,AH25,Очки!$B$2:$B$54))+IF(AH25="ОРГ",0,$C25)))))</f>
        <v>25</v>
      </c>
      <c r="AJ25" s="84"/>
      <c r="AK25" s="84"/>
      <c r="AL25" s="80"/>
      <c r="AM25" s="82"/>
      <c r="AN25" s="82"/>
      <c r="AO25" s="82"/>
      <c r="AP25" s="80"/>
    </row>
    <row r="26" spans="1:42" ht="13.5" customHeight="1" x14ac:dyDescent="0.2">
      <c r="A26" s="56" t="s">
        <v>22</v>
      </c>
      <c r="B26" s="59">
        <f t="shared" si="0"/>
        <v>64</v>
      </c>
      <c r="C26" s="66">
        <f>SUMIF(Коэффициенты!$A$2:$A$68,D26,Коэффициенты!$B$2:$B$68)</f>
        <v>0</v>
      </c>
      <c r="D26" s="67">
        <f t="shared" si="1"/>
        <v>16</v>
      </c>
      <c r="E26" s="67">
        <v>2000</v>
      </c>
      <c r="F26" s="68" t="s">
        <v>192</v>
      </c>
      <c r="G26" s="70"/>
      <c r="H26" s="69"/>
      <c r="I26" s="65" t="str">
        <f>IF($A26="вк","В/К",(IF(H26=0,"0",(IF(SUMIF(Очки!$A$2:$A$54,H26,Очки!$B$2:$B$54)=0," ",SUMIF(Очки!$A$2:$A$54,H26,Очки!$B$2:$B$54))+IF(H26="ОРГ",0,$C26)))))</f>
        <v>0</v>
      </c>
      <c r="J26" s="69">
        <v>6</v>
      </c>
      <c r="K26" s="65">
        <f>IF($A26="вк","В/К",(IF(J26=0,"0",(IF(SUMIF(Очки!$A$2:$A$54,J26,Очки!$B$2:$B$54)=0," ",SUMIF(Очки!$A$2:$A$54,J26,Очки!$B$2:$B$54))+IF(J26="ОРГ",0,$C26)))))</f>
        <v>17</v>
      </c>
      <c r="L26" s="69"/>
      <c r="M26" s="65" t="str">
        <f>IF($A26="вк","В/К",(IF(L26=0,"0",(IF(SUMIF(Очки!$A$2:$A$54,L26,Очки!$B$2:$B$54)=0," ",SUMIF(Очки!$A$2:$A$54,L26,Очки!$B$2:$B$54))+IF(L26="ОРГ",0,$C26)))))</f>
        <v>0</v>
      </c>
      <c r="N26" s="69"/>
      <c r="O26" s="65" t="str">
        <f>IF($A26="вк","В/К",(IF(N26=0,"0",(IF(SUMIF(Очки!$A$2:$A$54,N26,Очки!$B$2:$B$54)=0," ",SUMIF(Очки!$A$2:$A$54,N26,Очки!$B$2:$B$54))+IF(N26="ОРГ",0,$C26)))))</f>
        <v>0</v>
      </c>
      <c r="P26" s="69"/>
      <c r="Q26" s="65" t="str">
        <f>IF($A26="вк","В/К",(IF(P26=0,"0",(IF(SUMIF(Очки!$A$2:$A$54,P26,Очки!$B$2:$B$54)=0," ",SUMIF(Очки!$A$2:$A$54,P26,Очки!$B$2:$B$54))+IF(P26="ОРГ",0,$C26)))))</f>
        <v>0</v>
      </c>
      <c r="R26" s="69"/>
      <c r="S26" s="65" t="str">
        <f>IF($A26="вк","В/К",(IF(R26=0,"0",(IF(SUMIF(Очки!$A$2:$A$54,R26,Очки!$B$2:$B$54)=0," ",SUMIF(Очки!$A$2:$A$54,R26,Очки!$B$2:$B$54))+IF(R26="ОРГ",0,$C26)))))</f>
        <v>0</v>
      </c>
      <c r="T26" s="69"/>
      <c r="U26" s="65" t="str">
        <f>IF($A26="вк","В/К",(IF(T26=0,"0",(IF(SUMIF(Очки!$A$2:$A$54,T26,Очки!$B$2:$B$54)=0," ",SUMIF(Очки!$A$2:$A$54,T26,Очки!$B$2:$B$54))+IF(T26="ОРГ",0,$C26)))))</f>
        <v>0</v>
      </c>
      <c r="V26" s="69">
        <v>13</v>
      </c>
      <c r="W26" s="65">
        <f>IF($A26="вк","В/К",(IF(V26=0,"0",(IF(SUMIF(Очки!$A$2:$A$54,V26,Очки!$B$2:$B$54)=0," ",SUMIF(Очки!$A$2:$A$54,V26,Очки!$B$2:$B$54))+IF(V26="ОРГ",0,$C26)))))</f>
        <v>10</v>
      </c>
      <c r="X26" s="69">
        <v>3</v>
      </c>
      <c r="Y26" s="65">
        <f>IF($A26="вк","В/К",(IF(X26=0,"0",(IF(SUMIF(Очки!$A$2:$A$54,X26,Очки!$B$2:$B$54)=0," ",SUMIF(Очки!$A$2:$A$54,X26,Очки!$B$2:$B$54))+IF(X26="ОРГ",0,$C26)))))</f>
        <v>20</v>
      </c>
      <c r="Z26" s="69"/>
      <c r="AA26" s="65" t="str">
        <f>IF($A26="вк","В/К",(IF(Z26=0,"0",(IF(SUMIF(Очки!$A$2:$A$54,Z26,Очки!$B$2:$B$54)=0," ",SUMIF(Очки!$A$2:$A$54,Z26,Очки!$B$2:$B$54))+IF(Z26="ОРГ",0,$C26)))))</f>
        <v>0</v>
      </c>
      <c r="AB26" s="69"/>
      <c r="AC26" s="65" t="str">
        <f>IF($A26="вк","В/К",(IF(AB26=0,"0",(IF(SUMIF(Очки!$A$2:$A$54,AB26,Очки!$B$2:$B$54)=0," ",SUMIF(Очки!$A$2:$A$54,AB26,Очки!$B$2:$B$54))+IF(AB26="ОРГ",0,$C26)))))</f>
        <v>0</v>
      </c>
      <c r="AD26" s="69"/>
      <c r="AE26" s="65" t="str">
        <f>IF($A26="вк","В/К",(IF(AD26=0,"0",(IF(SUMIF(Очки!$A$2:$A$54,AD26,Очки!$B$2:$B$54)=0," ",SUMIF(Очки!$A$2:$A$54,AD26,Очки!$B$2:$B$54))+IF(AD26="ОРГ",0,$C26)))))</f>
        <v>0</v>
      </c>
      <c r="AF26" s="69"/>
      <c r="AG26" s="65" t="str">
        <f>IF($A26="вк","В/К",(IF(AF26=0,"0",(IF(SUMIF(Очки!$A$2:$A$54,AF26,Очки!$B$2:$B$54)=0," ",SUMIF(Очки!$A$2:$A$54,AF26,Очки!$B$2:$B$54))+IF(AF26="ОРГ",0,$C26)))))</f>
        <v>0</v>
      </c>
      <c r="AH26" s="69">
        <v>6</v>
      </c>
      <c r="AI26" s="65">
        <f>IF($A26="вк","В/К",(IF(AH26=0,"0",(IF(SUMIF(Очки!$A$2:$A$54,AH26,Очки!$B$2:$B$54)=0," ",SUMIF(Очки!$A$2:$A$54,AH26,Очки!$B$2:$B$54))+IF(AH26="ОРГ",0,$C26)))))</f>
        <v>17</v>
      </c>
      <c r="AJ26" s="84"/>
      <c r="AK26" s="84"/>
      <c r="AL26" s="80"/>
      <c r="AM26" s="82"/>
      <c r="AN26" s="82"/>
      <c r="AO26" s="82"/>
      <c r="AP26" s="80"/>
    </row>
    <row r="27" spans="1:42" ht="13.5" customHeight="1" x14ac:dyDescent="0.2">
      <c r="A27" s="56" t="s">
        <v>22</v>
      </c>
      <c r="B27" s="59">
        <f t="shared" si="0"/>
        <v>56</v>
      </c>
      <c r="C27" s="66">
        <f>SUMIF(Коэффициенты!$A$2:$A$68,D27,Коэффициенты!$B$2:$B$68)</f>
        <v>0</v>
      </c>
      <c r="D27" s="67">
        <f t="shared" si="1"/>
        <v>29</v>
      </c>
      <c r="E27" s="67">
        <v>1987</v>
      </c>
      <c r="F27" s="68" t="s">
        <v>175</v>
      </c>
      <c r="G27" s="70" t="s">
        <v>205</v>
      </c>
      <c r="H27" s="69"/>
      <c r="I27" s="65" t="str">
        <f>IF($A27="вк","В/К",(IF(H27=0,"0",(IF(SUMIF(Очки!$A$2:$A$54,H27,Очки!$B$2:$B$54)=0," ",SUMIF(Очки!$A$2:$A$54,H27,Очки!$B$2:$B$54))+IF(H27="ОРГ",0,$C27)))))</f>
        <v>0</v>
      </c>
      <c r="J27" s="69"/>
      <c r="K27" s="65" t="str">
        <f>IF($A27="вк","В/К",(IF(J27=0,"0",(IF(SUMIF(Очки!$A$2:$A$54,J27,Очки!$B$2:$B$54)=0," ",SUMIF(Очки!$A$2:$A$54,J27,Очки!$B$2:$B$54))+IF(J27="ОРГ",0,$C27)))))</f>
        <v>0</v>
      </c>
      <c r="L27" s="69"/>
      <c r="M27" s="65" t="str">
        <f>IF($A27="вк","В/К",(IF(L27=0,"0",(IF(SUMIF(Очки!$A$2:$A$54,L27,Очки!$B$2:$B$54)=0," ",SUMIF(Очки!$A$2:$A$54,L27,Очки!$B$2:$B$54))+IF(L27="ОРГ",0,$C27)))))</f>
        <v>0</v>
      </c>
      <c r="N27" s="69"/>
      <c r="O27" s="65" t="str">
        <f>IF($A27="вк","В/К",(IF(N27=0,"0",(IF(SUMIF(Очки!$A$2:$A$54,N27,Очки!$B$2:$B$54)=0," ",SUMIF(Очки!$A$2:$A$54,N27,Очки!$B$2:$B$54))+IF(N27="ОРГ",0,$C27)))))</f>
        <v>0</v>
      </c>
      <c r="P27" s="69"/>
      <c r="Q27" s="65" t="str">
        <f>IF($A27="вк","В/К",(IF(P27=0,"0",(IF(SUMIF(Очки!$A$2:$A$54,P27,Очки!$B$2:$B$54)=0," ",SUMIF(Очки!$A$2:$A$54,P27,Очки!$B$2:$B$54))+IF(P27="ОРГ",0,$C27)))))</f>
        <v>0</v>
      </c>
      <c r="R27" s="69">
        <v>18</v>
      </c>
      <c r="S27" s="65">
        <f>IF($A27="вк","В/К",(IF(R27=0,"0",(IF(SUMIF(Очки!$A$2:$A$54,R27,Очки!$B$2:$B$54)=0," ",SUMIF(Очки!$A$2:$A$54,R27,Очки!$B$2:$B$54))+IF(R27="ОРГ",0,$C27)))))</f>
        <v>5</v>
      </c>
      <c r="T27" s="69">
        <v>20</v>
      </c>
      <c r="U27" s="65">
        <f>IF($A27="вк","В/К",(IF(T27=0,"0",(IF(SUMIF(Очки!$A$2:$A$54,T27,Очки!$B$2:$B$54)=0," ",SUMIF(Очки!$A$2:$A$54,T27,Очки!$B$2:$B$54))+IF(T27="ОРГ",0,$C27)))))</f>
        <v>3</v>
      </c>
      <c r="V27" s="69">
        <v>17</v>
      </c>
      <c r="W27" s="65">
        <f>IF($A27="вк","В/К",(IF(V27=0,"0",(IF(SUMIF(Очки!$A$2:$A$54,V27,Очки!$B$2:$B$54)=0," ",SUMIF(Очки!$A$2:$A$54,V27,Очки!$B$2:$B$54))+IF(V27="ОРГ",0,$C27)))))</f>
        <v>6</v>
      </c>
      <c r="X27" s="69">
        <v>7</v>
      </c>
      <c r="Y27" s="65">
        <f>IF($A27="вк","В/К",(IF(X27=0,"0",(IF(SUMIF(Очки!$A$2:$A$54,X27,Очки!$B$2:$B$54)=0," ",SUMIF(Очки!$A$2:$A$54,X27,Очки!$B$2:$B$54))+IF(X27="ОРГ",0,$C27)))))</f>
        <v>16</v>
      </c>
      <c r="Z27" s="69">
        <v>12</v>
      </c>
      <c r="AA27" s="65">
        <f>IF($A27="вк","В/К",(IF(Z27=0,"0",(IF(SUMIF(Очки!$A$2:$A$54,Z27,Очки!$B$2:$B$54)=0," ",SUMIF(Очки!$A$2:$A$54,Z27,Очки!$B$2:$B$54))+IF(Z27="ОРГ",0,$C27)))))</f>
        <v>11</v>
      </c>
      <c r="AB27" s="69"/>
      <c r="AC27" s="65" t="str">
        <f>IF($A27="вк","В/К",(IF(AB27=0,"0",(IF(SUMIF(Очки!$A$2:$A$54,AB27,Очки!$B$2:$B$54)=0," ",SUMIF(Очки!$A$2:$A$54,AB27,Очки!$B$2:$B$54))+IF(AB27="ОРГ",0,$C27)))))</f>
        <v>0</v>
      </c>
      <c r="AD27" s="69"/>
      <c r="AE27" s="65" t="str">
        <f>IF($A27="вк","В/К",(IF(AD27=0,"0",(IF(SUMIF(Очки!$A$2:$A$54,AD27,Очки!$B$2:$B$54)=0," ",SUMIF(Очки!$A$2:$A$54,AD27,Очки!$B$2:$B$54))+IF(AD27="ОРГ",0,$C27)))))</f>
        <v>0</v>
      </c>
      <c r="AF27" s="69">
        <v>8</v>
      </c>
      <c r="AG27" s="65">
        <f>IF($A27="вк","В/К",(IF(AF27=0,"0",(IF(SUMIF(Очки!$A$2:$A$54,AF27,Очки!$B$2:$B$54)=0," ",SUMIF(Очки!$A$2:$A$54,AF27,Очки!$B$2:$B$54))+IF(AF27="ОРГ",0,$C27)))))</f>
        <v>15</v>
      </c>
      <c r="AH27" s="69"/>
      <c r="AI27" s="65" t="str">
        <f>IF($A27="вк","В/К",(IF(AH27=0,"0",(IF(SUMIF(Очки!$A$2:$A$54,AH27,Очки!$B$2:$B$54)=0," ",SUMIF(Очки!$A$2:$A$54,AH27,Очки!$B$2:$B$54))+IF(AH27="ОРГ",0,$C27)))))</f>
        <v>0</v>
      </c>
      <c r="AJ27" s="84"/>
      <c r="AK27" s="84"/>
      <c r="AL27" s="80"/>
      <c r="AM27" s="82"/>
      <c r="AN27" s="82"/>
      <c r="AO27" s="82"/>
      <c r="AP27" s="80"/>
    </row>
    <row r="28" spans="1:42" ht="13.5" customHeight="1" x14ac:dyDescent="0.2">
      <c r="A28" s="56" t="s">
        <v>22</v>
      </c>
      <c r="B28" s="59">
        <f t="shared" si="0"/>
        <v>52</v>
      </c>
      <c r="C28" s="66">
        <f>SUMIF(Коэффициенты!$A$2:$A$68,D28,Коэффициенты!$B$2:$B$68)</f>
        <v>0</v>
      </c>
      <c r="D28" s="49">
        <f t="shared" si="1"/>
        <v>18</v>
      </c>
      <c r="E28" s="67">
        <v>1998</v>
      </c>
      <c r="F28" s="68" t="s">
        <v>165</v>
      </c>
      <c r="G28" s="70"/>
      <c r="H28" s="69"/>
      <c r="I28" s="65" t="str">
        <f>IF($A28="вк","В/К",(IF(H28=0,"0",(IF(SUMIF(Очки!$A$2:$A$54,H28,Очки!$B$2:$B$54)=0," ",SUMIF(Очки!$A$2:$A$54,H28,Очки!$B$2:$B$54))+IF(H28="ОРГ",0,$C28)))))</f>
        <v>0</v>
      </c>
      <c r="J28" s="69"/>
      <c r="K28" s="65" t="str">
        <f>IF($A28="вк","В/К",(IF(J28=0,"0",(IF(SUMIF(Очки!$A$2:$A$54,J28,Очки!$B$2:$B$54)=0," ",SUMIF(Очки!$A$2:$A$54,J28,Очки!$B$2:$B$54))+IF(J28="ОРГ",0,$C28)))))</f>
        <v>0</v>
      </c>
      <c r="L28" s="69">
        <v>2</v>
      </c>
      <c r="M28" s="65">
        <f>IF($A28="вк","В/К",(IF(L28=0,"0",(IF(SUMIF(Очки!$A$2:$A$54,L28,Очки!$B$2:$B$54)=0," ",SUMIF(Очки!$A$2:$A$54,L28,Очки!$B$2:$B$54))+IF(L28="ОРГ",0,$C28)))))</f>
        <v>22</v>
      </c>
      <c r="N28" s="69">
        <v>7</v>
      </c>
      <c r="O28" s="65">
        <f>IF($A28="вк","В/К",(IF(N28=0,"0",(IF(SUMIF(Очки!$A$2:$A$54,N28,Очки!$B$2:$B$54)=0," ",SUMIF(Очки!$A$2:$A$54,N28,Очки!$B$2:$B$54))+IF(N28="ОРГ",0,$C28)))))</f>
        <v>16</v>
      </c>
      <c r="P28" s="69"/>
      <c r="Q28" s="65" t="str">
        <f>IF($A28="вк","В/К",(IF(P28=0,"0",(IF(SUMIF(Очки!$A$2:$A$54,P28,Очки!$B$2:$B$54)=0," ",SUMIF(Очки!$A$2:$A$54,P28,Очки!$B$2:$B$54))+IF(P28="ОРГ",0,$C28)))))</f>
        <v>0</v>
      </c>
      <c r="R28" s="69"/>
      <c r="S28" s="65" t="str">
        <f>IF($A28="вк","В/К",(IF(R28=0,"0",(IF(SUMIF(Очки!$A$2:$A$54,R28,Очки!$B$2:$B$54)=0," ",SUMIF(Очки!$A$2:$A$54,R28,Очки!$B$2:$B$54))+IF(R28="ОРГ",0,$C28)))))</f>
        <v>0</v>
      </c>
      <c r="T28" s="69">
        <v>9</v>
      </c>
      <c r="U28" s="65">
        <f>IF($A28="вк","В/К",(IF(T28=0,"0",(IF(SUMIF(Очки!$A$2:$A$54,T28,Очки!$B$2:$B$54)=0," ",SUMIF(Очки!$A$2:$A$54,T28,Очки!$B$2:$B$54))+IF(T28="ОРГ",0,$C28)))))</f>
        <v>14</v>
      </c>
      <c r="V28" s="69"/>
      <c r="W28" s="65" t="str">
        <f>IF($A28="вк","В/К",(IF(V28=0,"0",(IF(SUMIF(Очки!$A$2:$A$54,V28,Очки!$B$2:$B$54)=0," ",SUMIF(Очки!$A$2:$A$54,V28,Очки!$B$2:$B$54))+IF(V28="ОРГ",0,$C28)))))</f>
        <v>0</v>
      </c>
      <c r="X28" s="69"/>
      <c r="Y28" s="65" t="str">
        <f>IF($A28="вк","В/К",(IF(X28=0,"0",(IF(SUMIF(Очки!$A$2:$A$54,X28,Очки!$B$2:$B$54)=0," ",SUMIF(Очки!$A$2:$A$54,X28,Очки!$B$2:$B$54))+IF(X28="ОРГ",0,$C28)))))</f>
        <v>0</v>
      </c>
      <c r="Z28" s="69"/>
      <c r="AA28" s="65" t="str">
        <f>IF($A28="вк","В/К",(IF(Z28=0,"0",(IF(SUMIF(Очки!$A$2:$A$54,Z28,Очки!$B$2:$B$54)=0," ",SUMIF(Очки!$A$2:$A$54,Z28,Очки!$B$2:$B$54))+IF(Z28="ОРГ",0,$C28)))))</f>
        <v>0</v>
      </c>
      <c r="AB28" s="69"/>
      <c r="AC28" s="65" t="str">
        <f>IF($A28="вк","В/К",(IF(AB28=0,"0",(IF(SUMIF(Очки!$A$2:$A$54,AB28,Очки!$B$2:$B$54)=0," ",SUMIF(Очки!$A$2:$A$54,AB28,Очки!$B$2:$B$54))+IF(AB28="ОРГ",0,$C28)))))</f>
        <v>0</v>
      </c>
      <c r="AD28" s="69"/>
      <c r="AE28" s="65" t="str">
        <f>IF($A28="вк","В/К",(IF(AD28=0,"0",(IF(SUMIF(Очки!$A$2:$A$54,AD28,Очки!$B$2:$B$54)=0," ",SUMIF(Очки!$A$2:$A$54,AD28,Очки!$B$2:$B$54))+IF(AD28="ОРГ",0,$C28)))))</f>
        <v>0</v>
      </c>
      <c r="AF28" s="69"/>
      <c r="AG28" s="65" t="str">
        <f>IF($A28="вк","В/К",(IF(AF28=0,"0",(IF(SUMIF(Очки!$A$2:$A$54,AF28,Очки!$B$2:$B$54)=0," ",SUMIF(Очки!$A$2:$A$54,AF28,Очки!$B$2:$B$54))+IF(AF28="ОРГ",0,$C28)))))</f>
        <v>0</v>
      </c>
      <c r="AH28" s="69"/>
      <c r="AI28" s="65" t="str">
        <f>IF($A28="вк","В/К",(IF(AH28=0,"0",(IF(SUMIF(Очки!$A$2:$A$54,AH28,Очки!$B$2:$B$54)=0," ",SUMIF(Очки!$A$2:$A$54,AH28,Очки!$B$2:$B$54))+IF(AH28="ОРГ",0,$C28)))))</f>
        <v>0</v>
      </c>
      <c r="AJ28" s="84"/>
      <c r="AK28" s="84"/>
      <c r="AL28" s="80"/>
      <c r="AM28" s="82"/>
      <c r="AN28" s="82"/>
      <c r="AO28" s="82"/>
      <c r="AP28" s="80"/>
    </row>
    <row r="29" spans="1:42" ht="13.5" customHeight="1" x14ac:dyDescent="0.2">
      <c r="A29" s="56" t="s">
        <v>22</v>
      </c>
      <c r="B29" s="59">
        <f t="shared" si="0"/>
        <v>47</v>
      </c>
      <c r="C29" s="66">
        <f>SUMIF(Коэффициенты!$A$2:$A$68,D29,Коэффициенты!$B$2:$B$68)</f>
        <v>0</v>
      </c>
      <c r="D29" s="67">
        <f t="shared" si="1"/>
        <v>32</v>
      </c>
      <c r="E29" s="67">
        <v>1984</v>
      </c>
      <c r="F29" s="68" t="s">
        <v>35</v>
      </c>
      <c r="G29" s="70" t="s">
        <v>29</v>
      </c>
      <c r="H29" s="69"/>
      <c r="I29" s="65" t="str">
        <f>IF($A29="вк","В/К",(IF(H29=0,"0",(IF(SUMIF(Очки!$A$2:$A$54,H29,Очки!$B$2:$B$54)=0," ",SUMIF(Очки!$A$2:$A$54,H29,Очки!$B$2:$B$54))+IF(H29="ОРГ",0,$C29)))))</f>
        <v>0</v>
      </c>
      <c r="J29" s="69"/>
      <c r="K29" s="65" t="str">
        <f>IF($A29="вк","В/К",(IF(J29=0,"0",(IF(SUMIF(Очки!$A$2:$A$54,J29,Очки!$B$2:$B$54)=0," ",SUMIF(Очки!$A$2:$A$54,J29,Очки!$B$2:$B$54))+IF(J29="ОРГ",0,$C29)))))</f>
        <v>0</v>
      </c>
      <c r="L29" s="69">
        <v>12</v>
      </c>
      <c r="M29" s="65">
        <f>IF($A29="вк","В/К",(IF(L29=0,"0",(IF(SUMIF(Очки!$A$2:$A$54,L29,Очки!$B$2:$B$54)=0," ",SUMIF(Очки!$A$2:$A$54,L29,Очки!$B$2:$B$54))+IF(L29="ОРГ",0,$C29)))))</f>
        <v>11</v>
      </c>
      <c r="N29" s="69">
        <v>18</v>
      </c>
      <c r="O29" s="65">
        <f>IF($A29="вк","В/К",(IF(N29=0,"0",(IF(SUMIF(Очки!$A$2:$A$54,N29,Очки!$B$2:$B$54)=0," ",SUMIF(Очки!$A$2:$A$54,N29,Очки!$B$2:$B$54))+IF(N29="ОРГ",0,$C29)))))</f>
        <v>5</v>
      </c>
      <c r="P29" s="69"/>
      <c r="Q29" s="65" t="str">
        <f>IF($A29="вк","В/К",(IF(P29=0,"0",(IF(SUMIF(Очки!$A$2:$A$54,P29,Очки!$B$2:$B$54)=0," ",SUMIF(Очки!$A$2:$A$54,P29,Очки!$B$2:$B$54))+IF(P29="ОРГ",0,$C29)))))</f>
        <v>0</v>
      </c>
      <c r="R29" s="69"/>
      <c r="S29" s="65" t="str">
        <f>IF($A29="вк","В/К",(IF(R29=0,"0",(IF(SUMIF(Очки!$A$2:$A$54,R29,Очки!$B$2:$B$54)=0," ",SUMIF(Очки!$A$2:$A$54,R29,Очки!$B$2:$B$54))+IF(R29="ОРГ",0,$C29)))))</f>
        <v>0</v>
      </c>
      <c r="T29" s="69">
        <v>12</v>
      </c>
      <c r="U29" s="65">
        <f>IF($A29="вк","В/К",(IF(T29=0,"0",(IF(SUMIF(Очки!$A$2:$A$54,T29,Очки!$B$2:$B$54)=0," ",SUMIF(Очки!$A$2:$A$54,T29,Очки!$B$2:$B$54))+IF(T29="ОРГ",0,$C29)))))</f>
        <v>11</v>
      </c>
      <c r="V29" s="69">
        <v>11</v>
      </c>
      <c r="W29" s="65">
        <f>IF($A29="вк","В/К",(IF(V29=0,"0",(IF(SUMIF(Очки!$A$2:$A$54,V29,Очки!$B$2:$B$54)=0," ",SUMIF(Очки!$A$2:$A$54,V29,Очки!$B$2:$B$54))+IF(V29="ОРГ",0,$C29)))))</f>
        <v>12</v>
      </c>
      <c r="X29" s="69"/>
      <c r="Y29" s="65" t="str">
        <f>IF($A29="вк","В/К",(IF(X29=0,"0",(IF(SUMIF(Очки!$A$2:$A$54,X29,Очки!$B$2:$B$54)=0," ",SUMIF(Очки!$A$2:$A$54,X29,Очки!$B$2:$B$54))+IF(X29="ОРГ",0,$C29)))))</f>
        <v>0</v>
      </c>
      <c r="Z29" s="69"/>
      <c r="AA29" s="65" t="str">
        <f>IF($A29="вк","В/К",(IF(Z29=0,"0",(IF(SUMIF(Очки!$A$2:$A$54,Z29,Очки!$B$2:$B$54)=0," ",SUMIF(Очки!$A$2:$A$54,Z29,Очки!$B$2:$B$54))+IF(Z29="ОРГ",0,$C29)))))</f>
        <v>0</v>
      </c>
      <c r="AB29" s="69">
        <v>15</v>
      </c>
      <c r="AC29" s="65">
        <f>IF($A29="вк","В/К",(IF(AB29=0,"0",(IF(SUMIF(Очки!$A$2:$A$54,AB29,Очки!$B$2:$B$54)=0," ",SUMIF(Очки!$A$2:$A$54,AB29,Очки!$B$2:$B$54))+IF(AB29="ОРГ",0,$C29)))))</f>
        <v>8</v>
      </c>
      <c r="AD29" s="69"/>
      <c r="AE29" s="65" t="str">
        <f>IF($A29="вк","В/К",(IF(AD29=0,"0",(IF(SUMIF(Очки!$A$2:$A$54,AD29,Очки!$B$2:$B$54)=0," ",SUMIF(Очки!$A$2:$A$54,AD29,Очки!$B$2:$B$54))+IF(AD29="ОРГ",0,$C29)))))</f>
        <v>0</v>
      </c>
      <c r="AF29" s="69"/>
      <c r="AG29" s="65" t="str">
        <f>IF($A29="вк","В/К",(IF(AF29=0,"0",(IF(SUMIF(Очки!$A$2:$A$54,AF29,Очки!$B$2:$B$54)=0," ",SUMIF(Очки!$A$2:$A$54,AF29,Очки!$B$2:$B$54))+IF(AF29="ОРГ",0,$C29)))))</f>
        <v>0</v>
      </c>
      <c r="AH29" s="69"/>
      <c r="AI29" s="65" t="str">
        <f>IF($A29="вк","В/К",(IF(AH29=0,"0",(IF(SUMIF(Очки!$A$2:$A$54,AH29,Очки!$B$2:$B$54)=0," ",SUMIF(Очки!$A$2:$A$54,AH29,Очки!$B$2:$B$54))+IF(AH29="ОРГ",0,$C29)))))</f>
        <v>0</v>
      </c>
      <c r="AJ29" s="84"/>
      <c r="AK29" s="84"/>
      <c r="AL29" s="80"/>
      <c r="AM29" s="82"/>
      <c r="AN29" s="82"/>
      <c r="AO29" s="82"/>
      <c r="AP29" s="80"/>
    </row>
    <row r="30" spans="1:42" ht="13.5" customHeight="1" x14ac:dyDescent="0.2">
      <c r="A30" s="56" t="s">
        <v>22</v>
      </c>
      <c r="B30" s="59">
        <f t="shared" si="0"/>
        <v>45</v>
      </c>
      <c r="C30" s="66">
        <f>SUMIF(Коэффициенты!$A$2:$A$68,D30,Коэффициенты!$B$2:$B$68)</f>
        <v>0</v>
      </c>
      <c r="D30" s="49">
        <f t="shared" si="1"/>
        <v>34</v>
      </c>
      <c r="E30" s="67">
        <v>1982</v>
      </c>
      <c r="F30" s="68" t="s">
        <v>181</v>
      </c>
      <c r="G30" s="68" t="s">
        <v>206</v>
      </c>
      <c r="H30" s="69">
        <v>3</v>
      </c>
      <c r="I30" s="65">
        <f>IF($A30="вк","В/К",(IF(H30=0,"0",(IF(SUMIF(Очки!$A$2:$A$54,H30,Очки!$B$2:$B$54)=0," ",SUMIF(Очки!$A$2:$A$54,H30,Очки!$B$2:$B$54))+IF(H30="ОРГ",0,$C30)))))</f>
        <v>20</v>
      </c>
      <c r="J30" s="69" t="s">
        <v>5</v>
      </c>
      <c r="K30" s="65">
        <f>IF($A30="вк","В/К",(IF(J30=0,"0",(IF(SUMIF(Очки!$A$2:$A$54,J30,Очки!$B$2:$B$54)=0," ",SUMIF(Очки!$A$2:$A$54,J30,Очки!$B$2:$B$54))+IF(J30="ОРГ",0,$C30)))))</f>
        <v>25</v>
      </c>
      <c r="L30" s="69"/>
      <c r="M30" s="65" t="str">
        <f>IF($A30="вк","В/К",(IF(L30=0,"0",(IF(SUMIF(Очки!$A$2:$A$54,L30,Очки!$B$2:$B$54)=0," ",SUMIF(Очки!$A$2:$A$54,L30,Очки!$B$2:$B$54))+IF(L30="ОРГ",0,$C30)))))</f>
        <v>0</v>
      </c>
      <c r="N30" s="69"/>
      <c r="O30" s="65" t="str">
        <f>IF($A30="вк","В/К",(IF(N30=0,"0",(IF(SUMIF(Очки!$A$2:$A$54,N30,Очки!$B$2:$B$54)=0," ",SUMIF(Очки!$A$2:$A$54,N30,Очки!$B$2:$B$54))+IF(N30="ОРГ",0,$C30)))))</f>
        <v>0</v>
      </c>
      <c r="P30" s="69"/>
      <c r="Q30" s="65" t="str">
        <f>IF($A30="вк","В/К",(IF(P30=0,"0",(IF(SUMIF(Очки!$A$2:$A$54,P30,Очки!$B$2:$B$54)=0," ",SUMIF(Очки!$A$2:$A$54,P30,Очки!$B$2:$B$54))+IF(P30="ОРГ",0,$C30)))))</f>
        <v>0</v>
      </c>
      <c r="R30" s="69"/>
      <c r="S30" s="65" t="str">
        <f>IF($A30="вк","В/К",(IF(R30=0,"0",(IF(SUMIF(Очки!$A$2:$A$54,R30,Очки!$B$2:$B$54)=0," ",SUMIF(Очки!$A$2:$A$54,R30,Очки!$B$2:$B$54))+IF(R30="ОРГ",0,$C30)))))</f>
        <v>0</v>
      </c>
      <c r="T30" s="69"/>
      <c r="U30" s="65" t="str">
        <f>IF($A30="вк","В/К",(IF(T30=0,"0",(IF(SUMIF(Очки!$A$2:$A$54,T30,Очки!$B$2:$B$54)=0," ",SUMIF(Очки!$A$2:$A$54,T30,Очки!$B$2:$B$54))+IF(T30="ОРГ",0,$C30)))))</f>
        <v>0</v>
      </c>
      <c r="V30" s="69"/>
      <c r="W30" s="65" t="str">
        <f>IF($A30="вк","В/К",(IF(V30=0,"0",(IF(SUMIF(Очки!$A$2:$A$54,V30,Очки!$B$2:$B$54)=0," ",SUMIF(Очки!$A$2:$A$54,V30,Очки!$B$2:$B$54))+IF(V30="ОРГ",0,$C30)))))</f>
        <v>0</v>
      </c>
      <c r="X30" s="69"/>
      <c r="Y30" s="65" t="str">
        <f>IF($A30="вк","В/К",(IF(X30=0,"0",(IF(SUMIF(Очки!$A$2:$A$54,X30,Очки!$B$2:$B$54)=0," ",SUMIF(Очки!$A$2:$A$54,X30,Очки!$B$2:$B$54))+IF(X30="ОРГ",0,$C30)))))</f>
        <v>0</v>
      </c>
      <c r="Z30" s="69"/>
      <c r="AA30" s="65" t="str">
        <f>IF($A30="вк","В/К",(IF(Z30=0,"0",(IF(SUMIF(Очки!$A$2:$A$54,Z30,Очки!$B$2:$B$54)=0," ",SUMIF(Очки!$A$2:$A$54,Z30,Очки!$B$2:$B$54))+IF(Z30="ОРГ",0,$C30)))))</f>
        <v>0</v>
      </c>
      <c r="AB30" s="69"/>
      <c r="AC30" s="65" t="str">
        <f>IF($A30="вк","В/К",(IF(AB30=0,"0",(IF(SUMIF(Очки!$A$2:$A$54,AB30,Очки!$B$2:$B$54)=0," ",SUMIF(Очки!$A$2:$A$54,AB30,Очки!$B$2:$B$54))+IF(AB30="ОРГ",0,$C30)))))</f>
        <v>0</v>
      </c>
      <c r="AD30" s="69"/>
      <c r="AE30" s="65" t="str">
        <f>IF($A30="вк","В/К",(IF(AD30=0,"0",(IF(SUMIF(Очки!$A$2:$A$54,AD30,Очки!$B$2:$B$54)=0," ",SUMIF(Очки!$A$2:$A$54,AD30,Очки!$B$2:$B$54))+IF(AD30="ОРГ",0,$C30)))))</f>
        <v>0</v>
      </c>
      <c r="AF30" s="69"/>
      <c r="AG30" s="65" t="str">
        <f>IF($A30="вк","В/К",(IF(AF30=0,"0",(IF(SUMIF(Очки!$A$2:$A$54,AF30,Очки!$B$2:$B$54)=0," ",SUMIF(Очки!$A$2:$A$54,AF30,Очки!$B$2:$B$54))+IF(AF30="ОРГ",0,$C30)))))</f>
        <v>0</v>
      </c>
      <c r="AH30" s="69"/>
      <c r="AI30" s="65" t="str">
        <f>IF($A30="вк","В/К",(IF(AH30=0,"0",(IF(SUMIF(Очки!$A$2:$A$54,AH30,Очки!$B$2:$B$54)=0," ",SUMIF(Очки!$A$2:$A$54,AH30,Очки!$B$2:$B$54))+IF(AH30="ОРГ",0,$C30)))))</f>
        <v>0</v>
      </c>
      <c r="AJ30" s="84"/>
      <c r="AK30" s="84"/>
      <c r="AL30" s="80"/>
      <c r="AM30" s="82"/>
      <c r="AN30" s="82"/>
      <c r="AO30" s="82"/>
      <c r="AP30" s="80"/>
    </row>
    <row r="31" spans="1:42" ht="13.5" customHeight="1" x14ac:dyDescent="0.2">
      <c r="A31" s="56" t="s">
        <v>22</v>
      </c>
      <c r="B31" s="59">
        <f t="shared" si="0"/>
        <v>44</v>
      </c>
      <c r="C31" s="66">
        <f>SUMIF(Коэффициенты!$A$2:$A$68,D31,Коэффициенты!$B$2:$B$68)</f>
        <v>0</v>
      </c>
      <c r="D31" s="49">
        <f t="shared" si="1"/>
        <v>31</v>
      </c>
      <c r="E31" s="67">
        <v>1985</v>
      </c>
      <c r="F31" s="68" t="s">
        <v>212</v>
      </c>
      <c r="G31" s="68" t="s">
        <v>230</v>
      </c>
      <c r="H31" s="69"/>
      <c r="I31" s="65" t="str">
        <f>IF($A31="вк","В/К",(IF(H31=0,"0",(IF(SUMIF(Очки!$A$2:$A$54,H31,Очки!$B$2:$B$54)=0," ",SUMIF(Очки!$A$2:$A$54,H31,Очки!$B$2:$B$54))+IF(H31="ОРГ",0,$C31)))))</f>
        <v>0</v>
      </c>
      <c r="J31" s="69"/>
      <c r="K31" s="65" t="str">
        <f>IF($A31="вк","В/К",(IF(J31=0,"0",(IF(SUMIF(Очки!$A$2:$A$54,J31,Очки!$B$2:$B$54)=0," ",SUMIF(Очки!$A$2:$A$54,J31,Очки!$B$2:$B$54))+IF(J31="ОРГ",0,$C31)))))</f>
        <v>0</v>
      </c>
      <c r="L31" s="69"/>
      <c r="M31" s="65" t="str">
        <f>IF($A31="вк","В/К",(IF(L31=0,"0",(IF(SUMIF(Очки!$A$2:$A$54,L31,Очки!$B$2:$B$54)=0," ",SUMIF(Очки!$A$2:$A$54,L31,Очки!$B$2:$B$54))+IF(L31="ОРГ",0,$C31)))))</f>
        <v>0</v>
      </c>
      <c r="N31" s="69"/>
      <c r="O31" s="65" t="str">
        <f>IF($A31="вк","В/К",(IF(N31=0,"0",(IF(SUMIF(Очки!$A$2:$A$54,N31,Очки!$B$2:$B$54)=0," ",SUMIF(Очки!$A$2:$A$54,N31,Очки!$B$2:$B$54))+IF(N31="ОРГ",0,$C31)))))</f>
        <v>0</v>
      </c>
      <c r="P31" s="69"/>
      <c r="Q31" s="65" t="str">
        <f>IF($A31="вк","В/К",(IF(P31=0,"0",(IF(SUMIF(Очки!$A$2:$A$54,P31,Очки!$B$2:$B$54)=0," ",SUMIF(Очки!$A$2:$A$54,P31,Очки!$B$2:$B$54))+IF(P31="ОРГ",0,$C31)))))</f>
        <v>0</v>
      </c>
      <c r="R31" s="69"/>
      <c r="S31" s="65" t="str">
        <f>IF($A31="вк","В/К",(IF(R31=0,"0",(IF(SUMIF(Очки!$A$2:$A$54,R31,Очки!$B$2:$B$54)=0," ",SUMIF(Очки!$A$2:$A$54,R31,Очки!$B$2:$B$54))+IF(R31="ОРГ",0,$C31)))))</f>
        <v>0</v>
      </c>
      <c r="T31" s="69"/>
      <c r="U31" s="65" t="str">
        <f>IF($A31="вк","В/К",(IF(T31=0,"0",(IF(SUMIF(Очки!$A$2:$A$54,T31,Очки!$B$2:$B$54)=0," ",SUMIF(Очки!$A$2:$A$54,T31,Очки!$B$2:$B$54))+IF(T31="ОРГ",0,$C31)))))</f>
        <v>0</v>
      </c>
      <c r="V31" s="69"/>
      <c r="W31" s="65" t="str">
        <f>IF($A31="вк","В/К",(IF(V31=0,"0",(IF(SUMIF(Очки!$A$2:$A$54,V31,Очки!$B$2:$B$54)=0," ",SUMIF(Очки!$A$2:$A$54,V31,Очки!$B$2:$B$54))+IF(V31="ОРГ",0,$C31)))))</f>
        <v>0</v>
      </c>
      <c r="X31" s="69"/>
      <c r="Y31" s="65" t="str">
        <f>IF($A31="вк","В/К",(IF(X31=0,"0",(IF(SUMIF(Очки!$A$2:$A$54,X31,Очки!$B$2:$B$54)=0," ",SUMIF(Очки!$A$2:$A$54,X31,Очки!$B$2:$B$54))+IF(X31="ОРГ",0,$C31)))))</f>
        <v>0</v>
      </c>
      <c r="Z31" s="69">
        <v>10</v>
      </c>
      <c r="AA31" s="65">
        <f>IF($A31="вк","В/К",(IF(Z31=0,"0",(IF(SUMIF(Очки!$A$2:$A$54,Z31,Очки!$B$2:$B$54)=0," ",SUMIF(Очки!$A$2:$A$54,Z31,Очки!$B$2:$B$54))+IF(Z31="ОРГ",0,$C31)))))</f>
        <v>13</v>
      </c>
      <c r="AB31" s="69">
        <v>10</v>
      </c>
      <c r="AC31" s="65">
        <f>IF($A31="вк","В/К",(IF(AB31=0,"0",(IF(SUMIF(Очки!$A$2:$A$54,AB31,Очки!$B$2:$B$54)=0," ",SUMIF(Очки!$A$2:$A$54,AB31,Очки!$B$2:$B$54))+IF(AB31="ОРГ",0,$C31)))))</f>
        <v>13</v>
      </c>
      <c r="AD31" s="69"/>
      <c r="AE31" s="65" t="str">
        <f>IF($A31="вк","В/К",(IF(AD31=0,"0",(IF(SUMIF(Очки!$A$2:$A$54,AD31,Очки!$B$2:$B$54)=0," ",SUMIF(Очки!$A$2:$A$54,AD31,Очки!$B$2:$B$54))+IF(AD31="ОРГ",0,$C31)))))</f>
        <v>0</v>
      </c>
      <c r="AF31" s="69"/>
      <c r="AG31" s="65" t="str">
        <f>IF($A31="вк","В/К",(IF(AF31=0,"0",(IF(SUMIF(Очки!$A$2:$A$54,AF31,Очки!$B$2:$B$54)=0," ",SUMIF(Очки!$A$2:$A$54,AF31,Очки!$B$2:$B$54))+IF(AF31="ОРГ",0,$C31)))))</f>
        <v>0</v>
      </c>
      <c r="AH31" s="69">
        <v>5</v>
      </c>
      <c r="AI31" s="65">
        <f>IF($A31="вк","В/К",(IF(AH31=0,"0",(IF(SUMIF(Очки!$A$2:$A$54,AH31,Очки!$B$2:$B$54)=0," ",SUMIF(Очки!$A$2:$A$54,AH31,Очки!$B$2:$B$54))+IF(AH31="ОРГ",0,$C31)))))</f>
        <v>18</v>
      </c>
      <c r="AJ31" s="84"/>
      <c r="AK31" s="84"/>
      <c r="AL31" s="80"/>
      <c r="AM31" s="82"/>
      <c r="AN31" s="82"/>
      <c r="AO31" s="82"/>
      <c r="AP31" s="80"/>
    </row>
    <row r="32" spans="1:42" ht="13.5" customHeight="1" x14ac:dyDescent="0.2">
      <c r="A32" s="56" t="s">
        <v>22</v>
      </c>
      <c r="B32" s="59">
        <f t="shared" si="0"/>
        <v>43</v>
      </c>
      <c r="C32" s="66">
        <f>SUMIF(Коэффициенты!$A$2:$A$68,D32,Коэффициенты!$B$2:$B$68)</f>
        <v>2</v>
      </c>
      <c r="D32" s="67">
        <f t="shared" si="1"/>
        <v>39</v>
      </c>
      <c r="E32" s="67">
        <v>1977</v>
      </c>
      <c r="F32" s="68" t="s">
        <v>30</v>
      </c>
      <c r="G32" s="75" t="s">
        <v>29</v>
      </c>
      <c r="H32" s="69"/>
      <c r="I32" s="65" t="str">
        <f>IF($A32="вк","В/К",(IF(H32=0,"0",(IF(SUMIF(Очки!$A$2:$A$54,H32,Очки!$B$2:$B$54)=0," ",SUMIF(Очки!$A$2:$A$54,H32,Очки!$B$2:$B$54))+IF(H32="ОРГ",0,$C32)))))</f>
        <v>0</v>
      </c>
      <c r="J32" s="69"/>
      <c r="K32" s="65" t="str">
        <f>IF($A32="вк","В/К",(IF(J32=0,"0",(IF(SUMIF(Очки!$A$2:$A$54,J32,Очки!$B$2:$B$54)=0," ",SUMIF(Очки!$A$2:$A$54,J32,Очки!$B$2:$B$54))+IF(J32="ОРГ",0,$C32)))))</f>
        <v>0</v>
      </c>
      <c r="L32" s="69">
        <v>4</v>
      </c>
      <c r="M32" s="65">
        <f>IF($A32="вк","В/К",(IF(L32=0,"0",(IF(SUMIF(Очки!$A$2:$A$54,L32,Очки!$B$2:$B$54)=0," ",SUMIF(Очки!$A$2:$A$54,L32,Очки!$B$2:$B$54))+IF(L32="ОРГ",0,$C32)))))</f>
        <v>21</v>
      </c>
      <c r="N32" s="69"/>
      <c r="O32" s="65" t="str">
        <f>IF($A32="вк","В/К",(IF(N32=0,"0",(IF(SUMIF(Очки!$A$2:$A$54,N32,Очки!$B$2:$B$54)=0," ",SUMIF(Очки!$A$2:$A$54,N32,Очки!$B$2:$B$54))+IF(N32="ОРГ",0,$C32)))))</f>
        <v>0</v>
      </c>
      <c r="P32" s="69"/>
      <c r="Q32" s="65" t="str">
        <f>IF($A32="вк","В/К",(IF(P32=0,"0",(IF(SUMIF(Очки!$A$2:$A$54,P32,Очки!$B$2:$B$54)=0," ",SUMIF(Очки!$A$2:$A$54,P32,Очки!$B$2:$B$54))+IF(P32="ОРГ",0,$C32)))))</f>
        <v>0</v>
      </c>
      <c r="R32" s="69"/>
      <c r="S32" s="65" t="str">
        <f>IF($A32="вк","В/К",(IF(R32=0,"0",(IF(SUMIF(Очки!$A$2:$A$54,R32,Очки!$B$2:$B$54)=0," ",SUMIF(Очки!$A$2:$A$54,R32,Очки!$B$2:$B$54))+IF(R32="ОРГ",0,$C32)))))</f>
        <v>0</v>
      </c>
      <c r="T32" s="69">
        <v>3</v>
      </c>
      <c r="U32" s="65">
        <f>IF($A32="вк","В/К",(IF(T32=0,"0",(IF(SUMIF(Очки!$A$2:$A$54,T32,Очки!$B$2:$B$54)=0," ",SUMIF(Очки!$A$2:$A$54,T32,Очки!$B$2:$B$54))+IF(T32="ОРГ",0,$C32)))))</f>
        <v>22</v>
      </c>
      <c r="V32" s="69"/>
      <c r="W32" s="65" t="str">
        <f>IF($A32="вк","В/К",(IF(V32=0,"0",(IF(SUMIF(Очки!$A$2:$A$54,V32,Очки!$B$2:$B$54)=0," ",SUMIF(Очки!$A$2:$A$54,V32,Очки!$B$2:$B$54))+IF(V32="ОРГ",0,$C32)))))</f>
        <v>0</v>
      </c>
      <c r="X32" s="69"/>
      <c r="Y32" s="65" t="str">
        <f>IF($A32="вк","В/К",(IF(X32=0,"0",(IF(SUMIF(Очки!$A$2:$A$54,X32,Очки!$B$2:$B$54)=0," ",SUMIF(Очки!$A$2:$A$54,X32,Очки!$B$2:$B$54))+IF(X32="ОРГ",0,$C32)))))</f>
        <v>0</v>
      </c>
      <c r="Z32" s="69"/>
      <c r="AA32" s="65" t="str">
        <f>IF($A32="вк","В/К",(IF(Z32=0,"0",(IF(SUMIF(Очки!$A$2:$A$54,Z32,Очки!$B$2:$B$54)=0," ",SUMIF(Очки!$A$2:$A$54,Z32,Очки!$B$2:$B$54))+IF(Z32="ОРГ",0,$C32)))))</f>
        <v>0</v>
      </c>
      <c r="AB32" s="69"/>
      <c r="AC32" s="65" t="str">
        <f>IF($A32="вк","В/К",(IF(AB32=0,"0",(IF(SUMIF(Очки!$A$2:$A$54,AB32,Очки!$B$2:$B$54)=0," ",SUMIF(Очки!$A$2:$A$54,AB32,Очки!$B$2:$B$54))+IF(AB32="ОРГ",0,$C32)))))</f>
        <v>0</v>
      </c>
      <c r="AD32" s="69"/>
      <c r="AE32" s="65" t="str">
        <f>IF($A32="вк","В/К",(IF(AD32=0,"0",(IF(SUMIF(Очки!$A$2:$A$54,AD32,Очки!$B$2:$B$54)=0," ",SUMIF(Очки!$A$2:$A$54,AD32,Очки!$B$2:$B$54))+IF(AD32="ОРГ",0,$C32)))))</f>
        <v>0</v>
      </c>
      <c r="AF32" s="69"/>
      <c r="AG32" s="65" t="str">
        <f>IF($A32="вк","В/К",(IF(AF32=0,"0",(IF(SUMIF(Очки!$A$2:$A$54,AF32,Очки!$B$2:$B$54)=0," ",SUMIF(Очки!$A$2:$A$54,AF32,Очки!$B$2:$B$54))+IF(AF32="ОРГ",0,$C32)))))</f>
        <v>0</v>
      </c>
      <c r="AH32" s="69"/>
      <c r="AI32" s="65" t="str">
        <f>IF($A32="вк","В/К",(IF(AH32=0,"0",(IF(SUMIF(Очки!$A$2:$A$54,AH32,Очки!$B$2:$B$54)=0," ",SUMIF(Очки!$A$2:$A$54,AH32,Очки!$B$2:$B$54))+IF(AH32="ОРГ",0,$C32)))))</f>
        <v>0</v>
      </c>
      <c r="AJ32" s="84"/>
      <c r="AK32" s="84"/>
      <c r="AL32" s="80"/>
      <c r="AM32" s="82"/>
      <c r="AN32" s="82"/>
      <c r="AO32" s="82"/>
      <c r="AP32" s="80"/>
    </row>
    <row r="33" spans="1:42" ht="13.5" customHeight="1" x14ac:dyDescent="0.2">
      <c r="A33" s="56" t="s">
        <v>22</v>
      </c>
      <c r="B33" s="59">
        <f t="shared" si="0"/>
        <v>43</v>
      </c>
      <c r="C33" s="66">
        <f>SUMIF(Коэффициенты!$A$2:$A$68,D33,Коэффициенты!$B$2:$B$68)</f>
        <v>0</v>
      </c>
      <c r="D33" s="67">
        <f t="shared" si="1"/>
        <v>29</v>
      </c>
      <c r="E33" s="67">
        <v>1987</v>
      </c>
      <c r="F33" s="68" t="s">
        <v>173</v>
      </c>
      <c r="G33" s="75"/>
      <c r="H33" s="69"/>
      <c r="I33" s="65" t="str">
        <f>IF($A33="вк","В/К",(IF(H33=0,"0",(IF(SUMIF(Очки!$A$2:$A$54,H33,Очки!$B$2:$B$54)=0," ",SUMIF(Очки!$A$2:$A$54,H33,Очки!$B$2:$B$54))+IF(H33="ОРГ",0,$C33)))))</f>
        <v>0</v>
      </c>
      <c r="J33" s="69"/>
      <c r="K33" s="65" t="str">
        <f>IF($A33="вк","В/К",(IF(J33=0,"0",(IF(SUMIF(Очки!$A$2:$A$54,J33,Очки!$B$2:$B$54)=0," ",SUMIF(Очки!$A$2:$A$54,J33,Очки!$B$2:$B$54))+IF(J33="ОРГ",0,$C33)))))</f>
        <v>0</v>
      </c>
      <c r="L33" s="69"/>
      <c r="M33" s="65" t="str">
        <f>IF($A33="вк","В/К",(IF(L33=0,"0",(IF(SUMIF(Очки!$A$2:$A$54,L33,Очки!$B$2:$B$54)=0," ",SUMIF(Очки!$A$2:$A$54,L33,Очки!$B$2:$B$54))+IF(L33="ОРГ",0,$C33)))))</f>
        <v>0</v>
      </c>
      <c r="N33" s="69">
        <v>19</v>
      </c>
      <c r="O33" s="65">
        <f>IF($A33="вк","В/К",(IF(N33=0,"0",(IF(SUMIF(Очки!$A$2:$A$54,N33,Очки!$B$2:$B$54)=0," ",SUMIF(Очки!$A$2:$A$54,N33,Очки!$B$2:$B$54))+IF(N33="ОРГ",0,$C33)))))</f>
        <v>4</v>
      </c>
      <c r="P33" s="69"/>
      <c r="Q33" s="65" t="str">
        <f>IF($A33="вк","В/К",(IF(P33=0,"0",(IF(SUMIF(Очки!$A$2:$A$54,P33,Очки!$B$2:$B$54)=0," ",SUMIF(Очки!$A$2:$A$54,P33,Очки!$B$2:$B$54))+IF(P33="ОРГ",0,$C33)))))</f>
        <v>0</v>
      </c>
      <c r="R33" s="69">
        <v>15</v>
      </c>
      <c r="S33" s="65">
        <f>IF($A33="вк","В/К",(IF(R33=0,"0",(IF(SUMIF(Очки!$A$2:$A$54,R33,Очки!$B$2:$B$54)=0," ",SUMIF(Очки!$A$2:$A$54,R33,Очки!$B$2:$B$54))+IF(R33="ОРГ",0,$C33)))))</f>
        <v>8</v>
      </c>
      <c r="T33" s="69">
        <v>21</v>
      </c>
      <c r="U33" s="65">
        <f>IF($A33="вк","В/К",(IF(T33=0,"0",(IF(SUMIF(Очки!$A$2:$A$54,T33,Очки!$B$2:$B$54)=0," ",SUMIF(Очки!$A$2:$A$54,T33,Очки!$B$2:$B$54))+IF(T33="ОРГ",0,$C33)))))</f>
        <v>2</v>
      </c>
      <c r="V33" s="69"/>
      <c r="W33" s="65" t="str">
        <f>IF($A33="вк","В/К",(IF(V33=0,"0",(IF(SUMIF(Очки!$A$2:$A$54,V33,Очки!$B$2:$B$54)=0," ",SUMIF(Очки!$A$2:$A$54,V33,Очки!$B$2:$B$54))+IF(V33="ОРГ",0,$C33)))))</f>
        <v>0</v>
      </c>
      <c r="X33" s="69">
        <v>6</v>
      </c>
      <c r="Y33" s="65">
        <f>IF($A33="вк","В/К",(IF(X33=0,"0",(IF(SUMIF(Очки!$A$2:$A$54,X33,Очки!$B$2:$B$54)=0," ",SUMIF(Очки!$A$2:$A$54,X33,Очки!$B$2:$B$54))+IF(X33="ОРГ",0,$C33)))))</f>
        <v>17</v>
      </c>
      <c r="Z33" s="69">
        <v>11</v>
      </c>
      <c r="AA33" s="65">
        <f>IF($A33="вк","В/К",(IF(Z33=0,"0",(IF(SUMIF(Очки!$A$2:$A$54,Z33,Очки!$B$2:$B$54)=0," ",SUMIF(Очки!$A$2:$A$54,Z33,Очки!$B$2:$B$54))+IF(Z33="ОРГ",0,$C33)))))</f>
        <v>12</v>
      </c>
      <c r="AB33" s="69"/>
      <c r="AC33" s="65" t="str">
        <f>IF($A33="вк","В/К",(IF(AB33=0,"0",(IF(SUMIF(Очки!$A$2:$A$54,AB33,Очки!$B$2:$B$54)=0," ",SUMIF(Очки!$A$2:$A$54,AB33,Очки!$B$2:$B$54))+IF(AB33="ОРГ",0,$C33)))))</f>
        <v>0</v>
      </c>
      <c r="AD33" s="69"/>
      <c r="AE33" s="65" t="str">
        <f>IF($A33="вк","В/К",(IF(AD33=0,"0",(IF(SUMIF(Очки!$A$2:$A$54,AD33,Очки!$B$2:$B$54)=0," ",SUMIF(Очки!$A$2:$A$54,AD33,Очки!$B$2:$B$54))+IF(AD33="ОРГ",0,$C33)))))</f>
        <v>0</v>
      </c>
      <c r="AF33" s="69"/>
      <c r="AG33" s="65" t="str">
        <f>IF($A33="вк","В/К",(IF(AF33=0,"0",(IF(SUMIF(Очки!$A$2:$A$54,AF33,Очки!$B$2:$B$54)=0," ",SUMIF(Очки!$A$2:$A$54,AF33,Очки!$B$2:$B$54))+IF(AF33="ОРГ",0,$C33)))))</f>
        <v>0</v>
      </c>
      <c r="AH33" s="69"/>
      <c r="AI33" s="65" t="str">
        <f>IF($A33="вк","В/К",(IF(AH33=0,"0",(IF(SUMIF(Очки!$A$2:$A$54,AH33,Очки!$B$2:$B$54)=0," ",SUMIF(Очки!$A$2:$A$54,AH33,Очки!$B$2:$B$54))+IF(AH33="ОРГ",0,$C33)))))</f>
        <v>0</v>
      </c>
      <c r="AJ33" s="84"/>
      <c r="AK33" s="84"/>
      <c r="AO33" s="82"/>
      <c r="AP33" s="80"/>
    </row>
    <row r="34" spans="1:42" ht="13.5" customHeight="1" x14ac:dyDescent="0.2">
      <c r="A34" s="56" t="s">
        <v>22</v>
      </c>
      <c r="B34" s="59">
        <f t="shared" si="0"/>
        <v>42</v>
      </c>
      <c r="C34" s="66">
        <f>SUMIF(Коэффициенты!$A$2:$A$68,D34,Коэффициенты!$B$2:$B$68)</f>
        <v>0</v>
      </c>
      <c r="D34" s="49">
        <f t="shared" si="1"/>
        <v>16</v>
      </c>
      <c r="E34" s="67">
        <v>2000</v>
      </c>
      <c r="F34" s="68" t="s">
        <v>182</v>
      </c>
      <c r="G34" s="68" t="s">
        <v>47</v>
      </c>
      <c r="H34" s="69">
        <v>11</v>
      </c>
      <c r="I34" s="65">
        <f>IF($A34="вк","В/К",(IF(H34=0,"0",(IF(SUMIF(Очки!$A$2:$A$54,H34,Очки!$B$2:$B$54)=0," ",SUMIF(Очки!$A$2:$A$54,H34,Очки!$B$2:$B$54))+IF(H34="ОРГ",0,$C34)))))</f>
        <v>12</v>
      </c>
      <c r="J34" s="69"/>
      <c r="K34" s="65" t="str">
        <f>IF($A34="вк","В/К",(IF(J34=0,"0",(IF(SUMIF(Очки!$A$2:$A$54,J34,Очки!$B$2:$B$54)=0," ",SUMIF(Очки!$A$2:$A$54,J34,Очки!$B$2:$B$54))+IF(J34="ОРГ",0,$C34)))))</f>
        <v>0</v>
      </c>
      <c r="L34" s="69"/>
      <c r="M34" s="65" t="str">
        <f>IF($A34="вк","В/К",(IF(L34=0,"0",(IF(SUMIF(Очки!$A$2:$A$54,L34,Очки!$B$2:$B$54)=0," ",SUMIF(Очки!$A$2:$A$54,L34,Очки!$B$2:$B$54))+IF(L34="ОРГ",0,$C34)))))</f>
        <v>0</v>
      </c>
      <c r="N34" s="69"/>
      <c r="O34" s="65" t="str">
        <f>IF($A34="вк","В/К",(IF(N34=0,"0",(IF(SUMIF(Очки!$A$2:$A$54,N34,Очки!$B$2:$B$54)=0," ",SUMIF(Очки!$A$2:$A$54,N34,Очки!$B$2:$B$54))+IF(N34="ОРГ",0,$C34)))))</f>
        <v>0</v>
      </c>
      <c r="P34" s="69"/>
      <c r="Q34" s="65" t="str">
        <f>IF($A34="вк","В/К",(IF(P34=0,"0",(IF(SUMIF(Очки!$A$2:$A$54,P34,Очки!$B$2:$B$54)=0," ",SUMIF(Очки!$A$2:$A$54,P34,Очки!$B$2:$B$54))+IF(P34="ОРГ",0,$C34)))))</f>
        <v>0</v>
      </c>
      <c r="R34" s="69"/>
      <c r="S34" s="65" t="str">
        <f>IF($A34="вк","В/К",(IF(R34=0,"0",(IF(SUMIF(Очки!$A$2:$A$54,R34,Очки!$B$2:$B$54)=0," ",SUMIF(Очки!$A$2:$A$54,R34,Очки!$B$2:$B$54))+IF(R34="ОРГ",0,$C34)))))</f>
        <v>0</v>
      </c>
      <c r="T34" s="69"/>
      <c r="U34" s="65" t="str">
        <f>IF($A34="вк","В/К",(IF(T34=0,"0",(IF(SUMIF(Очки!$A$2:$A$54,T34,Очки!$B$2:$B$54)=0," ",SUMIF(Очки!$A$2:$A$54,T34,Очки!$B$2:$B$54))+IF(T34="ОРГ",0,$C34)))))</f>
        <v>0</v>
      </c>
      <c r="V34" s="69"/>
      <c r="W34" s="65" t="str">
        <f>IF($A34="вк","В/К",(IF(V34=0,"0",(IF(SUMIF(Очки!$A$2:$A$54,V34,Очки!$B$2:$B$54)=0," ",SUMIF(Очки!$A$2:$A$54,V34,Очки!$B$2:$B$54))+IF(V34="ОРГ",0,$C34)))))</f>
        <v>0</v>
      </c>
      <c r="X34" s="69">
        <v>11</v>
      </c>
      <c r="Y34" s="65">
        <f>IF($A34="вк","В/К",(IF(X34=0,"0",(IF(SUMIF(Очки!$A$2:$A$54,X34,Очки!$B$2:$B$54)=0," ",SUMIF(Очки!$A$2:$A$54,X34,Очки!$B$2:$B$54))+IF(X34="ОРГ",0,$C34)))))</f>
        <v>12</v>
      </c>
      <c r="Z34" s="69"/>
      <c r="AA34" s="65" t="str">
        <f>IF($A34="вк","В/К",(IF(Z34=0,"0",(IF(SUMIF(Очки!$A$2:$A$54,Z34,Очки!$B$2:$B$54)=0," ",SUMIF(Очки!$A$2:$A$54,Z34,Очки!$B$2:$B$54))+IF(Z34="ОРГ",0,$C34)))))</f>
        <v>0</v>
      </c>
      <c r="AB34" s="69">
        <v>5</v>
      </c>
      <c r="AC34" s="65">
        <f>IF($A34="вк","В/К",(IF(AB34=0,"0",(IF(SUMIF(Очки!$A$2:$A$54,AB34,Очки!$B$2:$B$54)=0," ",SUMIF(Очки!$A$2:$A$54,AB34,Очки!$B$2:$B$54))+IF(AB34="ОРГ",0,$C34)))))</f>
        <v>18</v>
      </c>
      <c r="AD34" s="69"/>
      <c r="AE34" s="65" t="str">
        <f>IF($A34="вк","В/К",(IF(AD34=0,"0",(IF(SUMIF(Очки!$A$2:$A$54,AD34,Очки!$B$2:$B$54)=0," ",SUMIF(Очки!$A$2:$A$54,AD34,Очки!$B$2:$B$54))+IF(AD34="ОРГ",0,$C34)))))</f>
        <v>0</v>
      </c>
      <c r="AF34" s="69"/>
      <c r="AG34" s="65" t="str">
        <f>IF($A34="вк","В/К",(IF(AF34=0,"0",(IF(SUMIF(Очки!$A$2:$A$54,AF34,Очки!$B$2:$B$54)=0," ",SUMIF(Очки!$A$2:$A$54,AF34,Очки!$B$2:$B$54))+IF(AF34="ОРГ",0,$C34)))))</f>
        <v>0</v>
      </c>
      <c r="AH34" s="69"/>
      <c r="AI34" s="65" t="str">
        <f>IF($A34="вк","В/К",(IF(AH34=0,"0",(IF(SUMIF(Очки!$A$2:$A$54,AH34,Очки!$B$2:$B$54)=0," ",SUMIF(Очки!$A$2:$A$54,AH34,Очки!$B$2:$B$54))+IF(AH34="ОРГ",0,$C34)))))</f>
        <v>0</v>
      </c>
      <c r="AJ34" s="84"/>
      <c r="AK34" s="84"/>
      <c r="AO34" s="82"/>
      <c r="AP34" s="80"/>
    </row>
    <row r="35" spans="1:42" ht="13.5" customHeight="1" x14ac:dyDescent="0.2">
      <c r="A35" s="56" t="s">
        <v>22</v>
      </c>
      <c r="B35" s="59">
        <f t="shared" si="0"/>
        <v>37</v>
      </c>
      <c r="C35" s="66">
        <f>SUMIF(Коэффициенты!$A$2:$A$68,D35,Коэффициенты!$B$2:$B$68)</f>
        <v>0</v>
      </c>
      <c r="D35" s="49">
        <f t="shared" si="1"/>
        <v>16</v>
      </c>
      <c r="E35" s="67">
        <v>2000</v>
      </c>
      <c r="F35" s="68" t="s">
        <v>115</v>
      </c>
      <c r="G35" s="68"/>
      <c r="H35" s="69"/>
      <c r="I35" s="65" t="str">
        <f>IF($A35="вк","В/К",(IF(H35=0,"0",(IF(SUMIF(Очки!$A$2:$A$54,H35,Очки!$B$2:$B$54)=0," ",SUMIF(Очки!$A$2:$A$54,H35,Очки!$B$2:$B$54))+IF(H35="ОРГ",0,$C35)))))</f>
        <v>0</v>
      </c>
      <c r="J35" s="69"/>
      <c r="K35" s="65" t="str">
        <f>IF($A35="вк","В/К",(IF(J35=0,"0",(IF(SUMIF(Очки!$A$2:$A$54,J35,Очки!$B$2:$B$54)=0," ",SUMIF(Очки!$A$2:$A$54,J35,Очки!$B$2:$B$54))+IF(J35="ОРГ",0,$C35)))))</f>
        <v>0</v>
      </c>
      <c r="L35" s="69">
        <v>6</v>
      </c>
      <c r="M35" s="65">
        <f>IF($A35="вк","В/К",(IF(L35=0,"0",(IF(SUMIF(Очки!$A$2:$A$54,L35,Очки!$B$2:$B$54)=0," ",SUMIF(Очки!$A$2:$A$54,L35,Очки!$B$2:$B$54))+IF(L35="ОРГ",0,$C35)))))</f>
        <v>17</v>
      </c>
      <c r="N35" s="69"/>
      <c r="O35" s="65" t="str">
        <f>IF($A35="вк","В/К",(IF(N35=0,"0",(IF(SUMIF(Очки!$A$2:$A$54,N35,Очки!$B$2:$B$54)=0," ",SUMIF(Очки!$A$2:$A$54,N35,Очки!$B$2:$B$54))+IF(N35="ОРГ",0,$C35)))))</f>
        <v>0</v>
      </c>
      <c r="P35" s="69"/>
      <c r="Q35" s="65" t="str">
        <f>IF($A35="вк","В/К",(IF(P35=0,"0",(IF(SUMIF(Очки!$A$2:$A$54,P35,Очки!$B$2:$B$54)=0," ",SUMIF(Очки!$A$2:$A$54,P35,Очки!$B$2:$B$54))+IF(P35="ОРГ",0,$C35)))))</f>
        <v>0</v>
      </c>
      <c r="R35" s="69">
        <v>3</v>
      </c>
      <c r="S35" s="65">
        <f>IF($A35="вк","В/К",(IF(R35=0,"0",(IF(SUMIF(Очки!$A$2:$A$54,R35,Очки!$B$2:$B$54)=0," ",SUMIF(Очки!$A$2:$A$54,R35,Очки!$B$2:$B$54))+IF(R35="ОРГ",0,$C35)))))</f>
        <v>20</v>
      </c>
      <c r="T35" s="69"/>
      <c r="U35" s="65" t="str">
        <f>IF($A35="вк","В/К",(IF(T35=0,"0",(IF(SUMIF(Очки!$A$2:$A$54,T35,Очки!$B$2:$B$54)=0," ",SUMIF(Очки!$A$2:$A$54,T35,Очки!$B$2:$B$54))+IF(T35="ОРГ",0,$C35)))))</f>
        <v>0</v>
      </c>
      <c r="V35" s="69"/>
      <c r="W35" s="65" t="str">
        <f>IF($A35="вк","В/К",(IF(V35=0,"0",(IF(SUMIF(Очки!$A$2:$A$54,V35,Очки!$B$2:$B$54)=0," ",SUMIF(Очки!$A$2:$A$54,V35,Очки!$B$2:$B$54))+IF(V35="ОРГ",0,$C35)))))</f>
        <v>0</v>
      </c>
      <c r="X35" s="69"/>
      <c r="Y35" s="65" t="str">
        <f>IF($A35="вк","В/К",(IF(X35=0,"0",(IF(SUMIF(Очки!$A$2:$A$54,X35,Очки!$B$2:$B$54)=0," ",SUMIF(Очки!$A$2:$A$54,X35,Очки!$B$2:$B$54))+IF(X35="ОРГ",0,$C35)))))</f>
        <v>0</v>
      </c>
      <c r="Z35" s="69"/>
      <c r="AA35" s="65" t="str">
        <f>IF($A35="вк","В/К",(IF(Z35=0,"0",(IF(SUMIF(Очки!$A$2:$A$54,Z35,Очки!$B$2:$B$54)=0," ",SUMIF(Очки!$A$2:$A$54,Z35,Очки!$B$2:$B$54))+IF(Z35="ОРГ",0,$C35)))))</f>
        <v>0</v>
      </c>
      <c r="AB35" s="69"/>
      <c r="AC35" s="65" t="str">
        <f>IF($A35="вк","В/К",(IF(AB35=0,"0",(IF(SUMIF(Очки!$A$2:$A$54,AB35,Очки!$B$2:$B$54)=0," ",SUMIF(Очки!$A$2:$A$54,AB35,Очки!$B$2:$B$54))+IF(AB35="ОРГ",0,$C35)))))</f>
        <v>0</v>
      </c>
      <c r="AD35" s="69"/>
      <c r="AE35" s="65" t="str">
        <f>IF($A35="вк","В/К",(IF(AD35=0,"0",(IF(SUMIF(Очки!$A$2:$A$54,AD35,Очки!$B$2:$B$54)=0," ",SUMIF(Очки!$A$2:$A$54,AD35,Очки!$B$2:$B$54))+IF(AD35="ОРГ",0,$C35)))))</f>
        <v>0</v>
      </c>
      <c r="AF35" s="69"/>
      <c r="AG35" s="65" t="str">
        <f>IF($A35="вк","В/К",(IF(AF35=0,"0",(IF(SUMIF(Очки!$A$2:$A$54,AF35,Очки!$B$2:$B$54)=0," ",SUMIF(Очки!$A$2:$A$54,AF35,Очки!$B$2:$B$54))+IF(AF35="ОРГ",0,$C35)))))</f>
        <v>0</v>
      </c>
      <c r="AH35" s="69"/>
      <c r="AI35" s="65" t="str">
        <f>IF($A35="вк","В/К",(IF(AH35=0,"0",(IF(SUMIF(Очки!$A$2:$A$54,AH35,Очки!$B$2:$B$54)=0," ",SUMIF(Очки!$A$2:$A$54,AH35,Очки!$B$2:$B$54))+IF(AH35="ОРГ",0,$C35)))))</f>
        <v>0</v>
      </c>
      <c r="AJ35" s="84"/>
      <c r="AK35" s="84"/>
      <c r="AO35" s="82"/>
      <c r="AP35" s="80"/>
    </row>
    <row r="36" spans="1:42" ht="13.5" customHeight="1" x14ac:dyDescent="0.2">
      <c r="A36" s="56" t="s">
        <v>22</v>
      </c>
      <c r="B36" s="59">
        <f t="shared" si="0"/>
        <v>35</v>
      </c>
      <c r="C36" s="66">
        <f>SUMIF(Коэффициенты!$A$2:$A$68,D36,Коэффициенты!$B$2:$B$68)</f>
        <v>0</v>
      </c>
      <c r="D36" s="67">
        <f t="shared" si="1"/>
        <v>33</v>
      </c>
      <c r="E36" s="67">
        <v>1983</v>
      </c>
      <c r="F36" s="68" t="s">
        <v>97</v>
      </c>
      <c r="G36" s="75"/>
      <c r="H36" s="69"/>
      <c r="I36" s="65" t="str">
        <f>IF($A36="вк","В/К",(IF(H36=0,"0",(IF(SUMIF(Очки!$A$2:$A$54,H36,Очки!$B$2:$B$54)=0," ",SUMIF(Очки!$A$2:$A$54,H36,Очки!$B$2:$B$54))+IF(H36="ОРГ",0,$C36)))))</f>
        <v>0</v>
      </c>
      <c r="J36" s="69">
        <v>16</v>
      </c>
      <c r="K36" s="65">
        <f>IF($A36="вк","В/К",(IF(J36=0,"0",(IF(SUMIF(Очки!$A$2:$A$54,J36,Очки!$B$2:$B$54)=0," ",SUMIF(Очки!$A$2:$A$54,J36,Очки!$B$2:$B$54))+IF(J36="ОРГ",0,$C36)))))</f>
        <v>7</v>
      </c>
      <c r="L36" s="69"/>
      <c r="M36" s="65" t="str">
        <f>IF($A36="вк","В/К",(IF(L36=0,"0",(IF(SUMIF(Очки!$A$2:$A$54,L36,Очки!$B$2:$B$54)=0," ",SUMIF(Очки!$A$2:$A$54,L36,Очки!$B$2:$B$54))+IF(L36="ОРГ",0,$C36)))))</f>
        <v>0</v>
      </c>
      <c r="N36" s="69">
        <v>17</v>
      </c>
      <c r="O36" s="65">
        <f>IF($A36="вк","В/К",(IF(N36=0,"0",(IF(SUMIF(Очки!$A$2:$A$54,N36,Очки!$B$2:$B$54)=0," ",SUMIF(Очки!$A$2:$A$54,N36,Очки!$B$2:$B$54))+IF(N36="ОРГ",0,$C36)))))</f>
        <v>6</v>
      </c>
      <c r="P36" s="69"/>
      <c r="Q36" s="65" t="str">
        <f>IF($A36="вк","В/К",(IF(P36=0,"0",(IF(SUMIF(Очки!$A$2:$A$54,P36,Очки!$B$2:$B$54)=0," ",SUMIF(Очки!$A$2:$A$54,P36,Очки!$B$2:$B$54))+IF(P36="ОРГ",0,$C36)))))</f>
        <v>0</v>
      </c>
      <c r="R36" s="69">
        <v>12</v>
      </c>
      <c r="S36" s="65">
        <f>IF($A36="вк","В/К",(IF(R36=0,"0",(IF(SUMIF(Очки!$A$2:$A$54,R36,Очки!$B$2:$B$54)=0," ",SUMIF(Очки!$A$2:$A$54,R36,Очки!$B$2:$B$54))+IF(R36="ОРГ",0,$C36)))))</f>
        <v>11</v>
      </c>
      <c r="T36" s="69">
        <v>17</v>
      </c>
      <c r="U36" s="65">
        <f>IF($A36="вк","В/К",(IF(T36=0,"0",(IF(SUMIF(Очки!$A$2:$A$54,T36,Очки!$B$2:$B$54)=0," ",SUMIF(Очки!$A$2:$A$54,T36,Очки!$B$2:$B$54))+IF(T36="ОРГ",0,$C36)))))</f>
        <v>6</v>
      </c>
      <c r="V36" s="69"/>
      <c r="W36" s="65" t="str">
        <f>IF($A36="вк","В/К",(IF(V36=0,"0",(IF(SUMIF(Очки!$A$2:$A$54,V36,Очки!$B$2:$B$54)=0," ",SUMIF(Очки!$A$2:$A$54,V36,Очки!$B$2:$B$54))+IF(V36="ОРГ",0,$C36)))))</f>
        <v>0</v>
      </c>
      <c r="X36" s="69"/>
      <c r="Y36" s="65" t="str">
        <f>IF($A36="вк","В/К",(IF(X36=0,"0",(IF(SUMIF(Очки!$A$2:$A$54,X36,Очки!$B$2:$B$54)=0," ",SUMIF(Очки!$A$2:$A$54,X36,Очки!$B$2:$B$54))+IF(X36="ОРГ",0,$C36)))))</f>
        <v>0</v>
      </c>
      <c r="Z36" s="69">
        <v>18</v>
      </c>
      <c r="AA36" s="65">
        <f>IF($A36="вк","В/К",(IF(Z36=0,"0",(IF(SUMIF(Очки!$A$2:$A$54,Z36,Очки!$B$2:$B$54)=0," ",SUMIF(Очки!$A$2:$A$54,Z36,Очки!$B$2:$B$54))+IF(Z36="ОРГ",0,$C36)))))</f>
        <v>5</v>
      </c>
      <c r="AB36" s="69"/>
      <c r="AC36" s="65" t="str">
        <f>IF($A36="вк","В/К",(IF(AB36=0,"0",(IF(SUMIF(Очки!$A$2:$A$54,AB36,Очки!$B$2:$B$54)=0," ",SUMIF(Очки!$A$2:$A$54,AB36,Очки!$B$2:$B$54))+IF(AB36="ОРГ",0,$C36)))))</f>
        <v>0</v>
      </c>
      <c r="AD36" s="69"/>
      <c r="AE36" s="65" t="str">
        <f>IF($A36="вк","В/К",(IF(AD36=0,"0",(IF(SUMIF(Очки!$A$2:$A$54,AD36,Очки!$B$2:$B$54)=0," ",SUMIF(Очки!$A$2:$A$54,AD36,Очки!$B$2:$B$54))+IF(AD36="ОРГ",0,$C36)))))</f>
        <v>0</v>
      </c>
      <c r="AF36" s="69"/>
      <c r="AG36" s="65" t="str">
        <f>IF($A36="вк","В/К",(IF(AF36=0,"0",(IF(SUMIF(Очки!$A$2:$A$54,AF36,Очки!$B$2:$B$54)=0," ",SUMIF(Очки!$A$2:$A$54,AF36,Очки!$B$2:$B$54))+IF(AF36="ОРГ",0,$C36)))))</f>
        <v>0</v>
      </c>
      <c r="AH36" s="69"/>
      <c r="AI36" s="65" t="str">
        <f>IF($A36="вк","В/К",(IF(AH36=0,"0",(IF(SUMIF(Очки!$A$2:$A$54,AH36,Очки!$B$2:$B$54)=0," ",SUMIF(Очки!$A$2:$A$54,AH36,Очки!$B$2:$B$54))+IF(AH36="ОРГ",0,$C36)))))</f>
        <v>0</v>
      </c>
      <c r="AJ36" s="84"/>
      <c r="AK36" s="84"/>
      <c r="AO36" s="82"/>
      <c r="AP36" s="80"/>
    </row>
    <row r="37" spans="1:42" ht="13.5" customHeight="1" x14ac:dyDescent="0.2">
      <c r="A37" s="56" t="s">
        <v>22</v>
      </c>
      <c r="B37" s="59">
        <f t="shared" si="0"/>
        <v>32</v>
      </c>
      <c r="C37" s="66">
        <f>SUMIF(Коэффициенты!$A$2:$A$68,D37,Коэффициенты!$B$2:$B$68)</f>
        <v>4</v>
      </c>
      <c r="D37" s="67">
        <f t="shared" si="1"/>
        <v>62</v>
      </c>
      <c r="E37" s="67">
        <v>1954</v>
      </c>
      <c r="F37" s="75" t="s">
        <v>80</v>
      </c>
      <c r="G37" s="75" t="s">
        <v>40</v>
      </c>
      <c r="H37" s="69"/>
      <c r="I37" s="65" t="str">
        <f>IF($A37="вк","В/К",(IF(H37=0,"0",(IF(SUMIF(Очки!$A$2:$A$54,H37,Очки!$B$2:$B$54)=0," ",SUMIF(Очки!$A$2:$A$54,H37,Очки!$B$2:$B$54))+IF(H37="ОРГ",0,$C37)))))</f>
        <v>0</v>
      </c>
      <c r="J37" s="69">
        <v>12</v>
      </c>
      <c r="K37" s="65">
        <f>IF($A37="вк","В/К",(IF(J37=0,"0",(IF(SUMIF(Очки!$A$2:$A$54,J37,Очки!$B$2:$B$54)=0," ",SUMIF(Очки!$A$2:$A$54,J37,Очки!$B$2:$B$54))+IF(J37="ОРГ",0,$C37)))))</f>
        <v>15</v>
      </c>
      <c r="L37" s="69">
        <v>10</v>
      </c>
      <c r="M37" s="65">
        <f>IF($A37="вк","В/К",(IF(L37=0,"0",(IF(SUMIF(Очки!$A$2:$A$54,L37,Очки!$B$2:$B$54)=0," ",SUMIF(Очки!$A$2:$A$54,L37,Очки!$B$2:$B$54))+IF(L37="ОРГ",0,$C37)))))</f>
        <v>17</v>
      </c>
      <c r="N37" s="69"/>
      <c r="O37" s="65" t="str">
        <f>IF($A37="вк","В/К",(IF(N37=0,"0",(IF(SUMIF(Очки!$A$2:$A$54,N37,Очки!$B$2:$B$54)=0," ",SUMIF(Очки!$A$2:$A$54,N37,Очки!$B$2:$B$54))+IF(N37="ОРГ",0,$C37)))))</f>
        <v>0</v>
      </c>
      <c r="P37" s="69"/>
      <c r="Q37" s="65" t="str">
        <f>IF($A37="вк","В/К",(IF(P37=0,"0",(IF(SUMIF(Очки!$A$2:$A$54,P37,Очки!$B$2:$B$54)=0," ",SUMIF(Очки!$A$2:$A$54,P37,Очки!$B$2:$B$54))+IF(P37="ОРГ",0,$C37)))))</f>
        <v>0</v>
      </c>
      <c r="R37" s="69"/>
      <c r="S37" s="65" t="str">
        <f>IF($A37="вк","В/К",(IF(R37=0,"0",(IF(SUMIF(Очки!$A$2:$A$54,R37,Очки!$B$2:$B$54)=0," ",SUMIF(Очки!$A$2:$A$54,R37,Очки!$B$2:$B$54))+IF(R37="ОРГ",0,$C37)))))</f>
        <v>0</v>
      </c>
      <c r="T37" s="69"/>
      <c r="U37" s="65" t="str">
        <f>IF($A37="вк","В/К",(IF(T37=0,"0",(IF(SUMIF(Очки!$A$2:$A$54,T37,Очки!$B$2:$B$54)=0," ",SUMIF(Очки!$A$2:$A$54,T37,Очки!$B$2:$B$54))+IF(T37="ОРГ",0,$C37)))))</f>
        <v>0</v>
      </c>
      <c r="V37" s="69"/>
      <c r="W37" s="65" t="str">
        <f>IF($A37="вк","В/К",(IF(V37=0,"0",(IF(SUMIF(Очки!$A$2:$A$54,V37,Очки!$B$2:$B$54)=0," ",SUMIF(Очки!$A$2:$A$54,V37,Очки!$B$2:$B$54))+IF(V37="ОРГ",0,$C37)))))</f>
        <v>0</v>
      </c>
      <c r="X37" s="69"/>
      <c r="Y37" s="65" t="str">
        <f>IF($A37="вк","В/К",(IF(X37=0,"0",(IF(SUMIF(Очки!$A$2:$A$54,X37,Очки!$B$2:$B$54)=0," ",SUMIF(Очки!$A$2:$A$54,X37,Очки!$B$2:$B$54))+IF(X37="ОРГ",0,$C37)))))</f>
        <v>0</v>
      </c>
      <c r="Z37" s="69"/>
      <c r="AA37" s="65" t="str">
        <f>IF($A37="вк","В/К",(IF(Z37=0,"0",(IF(SUMIF(Очки!$A$2:$A$54,Z37,Очки!$B$2:$B$54)=0," ",SUMIF(Очки!$A$2:$A$54,Z37,Очки!$B$2:$B$54))+IF(Z37="ОРГ",0,$C37)))))</f>
        <v>0</v>
      </c>
      <c r="AB37" s="69"/>
      <c r="AC37" s="65" t="str">
        <f>IF($A37="вк","В/К",(IF(AB37=0,"0",(IF(SUMIF(Очки!$A$2:$A$54,AB37,Очки!$B$2:$B$54)=0," ",SUMIF(Очки!$A$2:$A$54,AB37,Очки!$B$2:$B$54))+IF(AB37="ОРГ",0,$C37)))))</f>
        <v>0</v>
      </c>
      <c r="AD37" s="69"/>
      <c r="AE37" s="65" t="str">
        <f>IF($A37="вк","В/К",(IF(AD37=0,"0",(IF(SUMIF(Очки!$A$2:$A$54,AD37,Очки!$B$2:$B$54)=0," ",SUMIF(Очки!$A$2:$A$54,AD37,Очки!$B$2:$B$54))+IF(AD37="ОРГ",0,$C37)))))</f>
        <v>0</v>
      </c>
      <c r="AF37" s="69"/>
      <c r="AG37" s="65" t="str">
        <f>IF($A37="вк","В/К",(IF(AF37=0,"0",(IF(SUMIF(Очки!$A$2:$A$54,AF37,Очки!$B$2:$B$54)=0," ",SUMIF(Очки!$A$2:$A$54,AF37,Очки!$B$2:$B$54))+IF(AF37="ОРГ",0,$C37)))))</f>
        <v>0</v>
      </c>
      <c r="AH37" s="69"/>
      <c r="AI37" s="65" t="str">
        <f>IF($A37="вк","В/К",(IF(AH37=0,"0",(IF(SUMIF(Очки!$A$2:$A$54,AH37,Очки!$B$2:$B$54)=0," ",SUMIF(Очки!$A$2:$A$54,AH37,Очки!$B$2:$B$54))+IF(AH37="ОРГ",0,$C37)))))</f>
        <v>0</v>
      </c>
      <c r="AJ37" s="84"/>
      <c r="AK37" s="84"/>
      <c r="AO37" s="82"/>
      <c r="AP37" s="80"/>
    </row>
    <row r="38" spans="1:42" ht="13.5" customHeight="1" x14ac:dyDescent="0.2">
      <c r="A38" s="56" t="s">
        <v>22</v>
      </c>
      <c r="B38" s="59">
        <f t="shared" ref="B38:B69" si="2">SUM(I38,K38,M38,O38,Q38,S38,U38,W38,Y38,AA38,AC38,AE38,AG38,AI38)</f>
        <v>32</v>
      </c>
      <c r="C38" s="66">
        <f>SUMIF(Коэффициенты!$A$2:$A$68,D38,Коэффициенты!$B$2:$B$68)</f>
        <v>2</v>
      </c>
      <c r="D38" s="67">
        <f t="shared" ref="D38:D69" si="3">$D$1-E38</f>
        <v>37</v>
      </c>
      <c r="E38" s="67">
        <v>1979</v>
      </c>
      <c r="F38" s="68" t="s">
        <v>193</v>
      </c>
      <c r="G38" s="75" t="s">
        <v>24</v>
      </c>
      <c r="H38" s="69"/>
      <c r="I38" s="65" t="str">
        <f>IF($A38="вк","В/К",(IF(H38=0,"0",(IF(SUMIF(Очки!$A$2:$A$54,H38,Очки!$B$2:$B$54)=0," ",SUMIF(Очки!$A$2:$A$54,H38,Очки!$B$2:$B$54))+IF(H38="ОРГ",0,$C38)))))</f>
        <v>0</v>
      </c>
      <c r="J38" s="69">
        <v>8</v>
      </c>
      <c r="K38" s="65">
        <f>IF($A38="вк","В/К",(IF(J38=0,"0",(IF(SUMIF(Очки!$A$2:$A$54,J38,Очки!$B$2:$B$54)=0," ",SUMIF(Очки!$A$2:$A$54,J38,Очки!$B$2:$B$54))+IF(J38="ОРГ",0,$C38)))))</f>
        <v>17</v>
      </c>
      <c r="L38" s="69"/>
      <c r="M38" s="65" t="str">
        <f>IF($A38="вк","В/К",(IF(L38=0,"0",(IF(SUMIF(Очки!$A$2:$A$54,L38,Очки!$B$2:$B$54)=0," ",SUMIF(Очки!$A$2:$A$54,L38,Очки!$B$2:$B$54))+IF(L38="ОРГ",0,$C38)))))</f>
        <v>0</v>
      </c>
      <c r="N38" s="69">
        <v>10</v>
      </c>
      <c r="O38" s="65">
        <f>IF($A38="вк","В/К",(IF(N38=0,"0",(IF(SUMIF(Очки!$A$2:$A$54,N38,Очки!$B$2:$B$54)=0," ",SUMIF(Очки!$A$2:$A$54,N38,Очки!$B$2:$B$54))+IF(N38="ОРГ",0,$C38)))))</f>
        <v>15</v>
      </c>
      <c r="P38" s="69"/>
      <c r="Q38" s="65" t="str">
        <f>IF($A38="вк","В/К",(IF(P38=0,"0",(IF(SUMIF(Очки!$A$2:$A$54,P38,Очки!$B$2:$B$54)=0," ",SUMIF(Очки!$A$2:$A$54,P38,Очки!$B$2:$B$54))+IF(P38="ОРГ",0,$C38)))))</f>
        <v>0</v>
      </c>
      <c r="R38" s="69"/>
      <c r="S38" s="65" t="str">
        <f>IF($A38="вк","В/К",(IF(R38=0,"0",(IF(SUMIF(Очки!$A$2:$A$54,R38,Очки!$B$2:$B$54)=0," ",SUMIF(Очки!$A$2:$A$54,R38,Очки!$B$2:$B$54))+IF(R38="ОРГ",0,$C38)))))</f>
        <v>0</v>
      </c>
      <c r="T38" s="69"/>
      <c r="U38" s="65" t="str">
        <f>IF($A38="вк","В/К",(IF(T38=0,"0",(IF(SUMIF(Очки!$A$2:$A$54,T38,Очки!$B$2:$B$54)=0," ",SUMIF(Очки!$A$2:$A$54,T38,Очки!$B$2:$B$54))+IF(T38="ОРГ",0,$C38)))))</f>
        <v>0</v>
      </c>
      <c r="V38" s="69"/>
      <c r="W38" s="65" t="str">
        <f>IF($A38="вк","В/К",(IF(V38=0,"0",(IF(SUMIF(Очки!$A$2:$A$54,V38,Очки!$B$2:$B$54)=0," ",SUMIF(Очки!$A$2:$A$54,V38,Очки!$B$2:$B$54))+IF(V38="ОРГ",0,$C38)))))</f>
        <v>0</v>
      </c>
      <c r="X38" s="69"/>
      <c r="Y38" s="65" t="str">
        <f>IF($A38="вк","В/К",(IF(X38=0,"0",(IF(SUMIF(Очки!$A$2:$A$54,X38,Очки!$B$2:$B$54)=0," ",SUMIF(Очки!$A$2:$A$54,X38,Очки!$B$2:$B$54))+IF(X38="ОРГ",0,$C38)))))</f>
        <v>0</v>
      </c>
      <c r="Z38" s="69"/>
      <c r="AA38" s="65" t="str">
        <f>IF($A38="вк","В/К",(IF(Z38=0,"0",(IF(SUMIF(Очки!$A$2:$A$54,Z38,Очки!$B$2:$B$54)=0," ",SUMIF(Очки!$A$2:$A$54,Z38,Очки!$B$2:$B$54))+IF(Z38="ОРГ",0,$C38)))))</f>
        <v>0</v>
      </c>
      <c r="AB38" s="69"/>
      <c r="AC38" s="65" t="str">
        <f>IF($A38="вк","В/К",(IF(AB38=0,"0",(IF(SUMIF(Очки!$A$2:$A$54,AB38,Очки!$B$2:$B$54)=0," ",SUMIF(Очки!$A$2:$A$54,AB38,Очки!$B$2:$B$54))+IF(AB38="ОРГ",0,$C38)))))</f>
        <v>0</v>
      </c>
      <c r="AD38" s="69"/>
      <c r="AE38" s="65" t="str">
        <f>IF($A38="вк","В/К",(IF(AD38=0,"0",(IF(SUMIF(Очки!$A$2:$A$54,AD38,Очки!$B$2:$B$54)=0," ",SUMIF(Очки!$A$2:$A$54,AD38,Очки!$B$2:$B$54))+IF(AD38="ОРГ",0,$C38)))))</f>
        <v>0</v>
      </c>
      <c r="AF38" s="69"/>
      <c r="AG38" s="65" t="str">
        <f>IF($A38="вк","В/К",(IF(AF38=0,"0",(IF(SUMIF(Очки!$A$2:$A$54,AF38,Очки!$B$2:$B$54)=0," ",SUMIF(Очки!$A$2:$A$54,AF38,Очки!$B$2:$B$54))+IF(AF38="ОРГ",0,$C38)))))</f>
        <v>0</v>
      </c>
      <c r="AH38" s="69"/>
      <c r="AI38" s="65" t="str">
        <f>IF($A38="вк","В/К",(IF(AH38=0,"0",(IF(SUMIF(Очки!$A$2:$A$54,AH38,Очки!$B$2:$B$54)=0," ",SUMIF(Очки!$A$2:$A$54,AH38,Очки!$B$2:$B$54))+IF(AH38="ОРГ",0,$C38)))))</f>
        <v>0</v>
      </c>
      <c r="AJ38" s="84"/>
      <c r="AK38" s="84"/>
      <c r="AO38" s="82"/>
      <c r="AP38" s="80"/>
    </row>
    <row r="39" spans="1:42" ht="13.5" customHeight="1" x14ac:dyDescent="0.2">
      <c r="A39" s="56" t="s">
        <v>22</v>
      </c>
      <c r="B39" s="59">
        <f t="shared" si="2"/>
        <v>29</v>
      </c>
      <c r="C39" s="66">
        <f>SUMIF(Коэффициенты!$A$2:$A$68,D39,Коэффициенты!$B$2:$B$68)</f>
        <v>0</v>
      </c>
      <c r="D39" s="49">
        <f t="shared" si="3"/>
        <v>34</v>
      </c>
      <c r="E39" s="67">
        <v>1982</v>
      </c>
      <c r="F39" s="68" t="s">
        <v>91</v>
      </c>
      <c r="G39" s="75"/>
      <c r="H39" s="69"/>
      <c r="I39" s="65" t="str">
        <f>IF($A39="вк","В/К",(IF(H39=0,"0",(IF(SUMIF(Очки!$A$2:$A$54,H39,Очки!$B$2:$B$54)=0," ",SUMIF(Очки!$A$2:$A$54,H39,Очки!$B$2:$B$54))+IF(H39="ОРГ",0,$C39)))))</f>
        <v>0</v>
      </c>
      <c r="J39" s="69"/>
      <c r="K39" s="65" t="str">
        <f>IF($A39="вк","В/К",(IF(J39=0,"0",(IF(SUMIF(Очки!$A$2:$A$54,J39,Очки!$B$2:$B$54)=0," ",SUMIF(Очки!$A$2:$A$54,J39,Очки!$B$2:$B$54))+IF(J39="ОРГ",0,$C39)))))</f>
        <v>0</v>
      </c>
      <c r="L39" s="69"/>
      <c r="M39" s="65" t="str">
        <f>IF($A39="вк","В/К",(IF(L39=0,"0",(IF(SUMIF(Очки!$A$2:$A$54,L39,Очки!$B$2:$B$54)=0," ",SUMIF(Очки!$A$2:$A$54,L39,Очки!$B$2:$B$54))+IF(L39="ОРГ",0,$C39)))))</f>
        <v>0</v>
      </c>
      <c r="N39" s="69"/>
      <c r="O39" s="65" t="str">
        <f>IF($A39="вк","В/К",(IF(N39=0,"0",(IF(SUMIF(Очки!$A$2:$A$54,N39,Очки!$B$2:$B$54)=0," ",SUMIF(Очки!$A$2:$A$54,N39,Очки!$B$2:$B$54))+IF(N39="ОРГ",0,$C39)))))</f>
        <v>0</v>
      </c>
      <c r="P39" s="69"/>
      <c r="Q39" s="65" t="str">
        <f>IF($A39="вк","В/К",(IF(P39=0,"0",(IF(SUMIF(Очки!$A$2:$A$54,P39,Очки!$B$2:$B$54)=0," ",SUMIF(Очки!$A$2:$A$54,P39,Очки!$B$2:$B$54))+IF(P39="ОРГ",0,$C39)))))</f>
        <v>0</v>
      </c>
      <c r="R39" s="69">
        <v>7</v>
      </c>
      <c r="S39" s="65">
        <f>IF($A39="вк","В/К",(IF(R39=0,"0",(IF(SUMIF(Очки!$A$2:$A$54,R39,Очки!$B$2:$B$54)=0," ",SUMIF(Очки!$A$2:$A$54,R39,Очки!$B$2:$B$54))+IF(R39="ОРГ",0,$C39)))))</f>
        <v>16</v>
      </c>
      <c r="T39" s="69"/>
      <c r="U39" s="65" t="str">
        <f>IF($A39="вк","В/К",(IF(T39=0,"0",(IF(SUMIF(Очки!$A$2:$A$54,T39,Очки!$B$2:$B$54)=0," ",SUMIF(Очки!$A$2:$A$54,T39,Очки!$B$2:$B$54))+IF(T39="ОРГ",0,$C39)))))</f>
        <v>0</v>
      </c>
      <c r="V39" s="69">
        <v>10</v>
      </c>
      <c r="W39" s="65">
        <f>IF($A39="вк","В/К",(IF(V39=0,"0",(IF(SUMIF(Очки!$A$2:$A$54,V39,Очки!$B$2:$B$54)=0," ",SUMIF(Очки!$A$2:$A$54,V39,Очки!$B$2:$B$54))+IF(V39="ОРГ",0,$C39)))))</f>
        <v>13</v>
      </c>
      <c r="X39" s="69"/>
      <c r="Y39" s="65" t="str">
        <f>IF($A39="вк","В/К",(IF(X39=0,"0",(IF(SUMIF(Очки!$A$2:$A$54,X39,Очки!$B$2:$B$54)=0," ",SUMIF(Очки!$A$2:$A$54,X39,Очки!$B$2:$B$54))+IF(X39="ОРГ",0,$C39)))))</f>
        <v>0</v>
      </c>
      <c r="Z39" s="69"/>
      <c r="AA39" s="65" t="str">
        <f>IF($A39="вк","В/К",(IF(Z39=0,"0",(IF(SUMIF(Очки!$A$2:$A$54,Z39,Очки!$B$2:$B$54)=0," ",SUMIF(Очки!$A$2:$A$54,Z39,Очки!$B$2:$B$54))+IF(Z39="ОРГ",0,$C39)))))</f>
        <v>0</v>
      </c>
      <c r="AB39" s="69"/>
      <c r="AC39" s="65" t="str">
        <f>IF($A39="вк","В/К",(IF(AB39=0,"0",(IF(SUMIF(Очки!$A$2:$A$54,AB39,Очки!$B$2:$B$54)=0," ",SUMIF(Очки!$A$2:$A$54,AB39,Очки!$B$2:$B$54))+IF(AB39="ОРГ",0,$C39)))))</f>
        <v>0</v>
      </c>
      <c r="AD39" s="69"/>
      <c r="AE39" s="65" t="str">
        <f>IF($A39="вк","В/К",(IF(AD39=0,"0",(IF(SUMIF(Очки!$A$2:$A$54,AD39,Очки!$B$2:$B$54)=0," ",SUMIF(Очки!$A$2:$A$54,AD39,Очки!$B$2:$B$54))+IF(AD39="ОРГ",0,$C39)))))</f>
        <v>0</v>
      </c>
      <c r="AF39" s="69"/>
      <c r="AG39" s="65" t="str">
        <f>IF($A39="вк","В/К",(IF(AF39=0,"0",(IF(SUMIF(Очки!$A$2:$A$54,AF39,Очки!$B$2:$B$54)=0," ",SUMIF(Очки!$A$2:$A$54,AF39,Очки!$B$2:$B$54))+IF(AF39="ОРГ",0,$C39)))))</f>
        <v>0</v>
      </c>
      <c r="AH39" s="69"/>
      <c r="AI39" s="65" t="str">
        <f>IF($A39="вк","В/К",(IF(AH39=0,"0",(IF(SUMIF(Очки!$A$2:$A$54,AH39,Очки!$B$2:$B$54)=0," ",SUMIF(Очки!$A$2:$A$54,AH39,Очки!$B$2:$B$54))+IF(AH39="ОРГ",0,$C39)))))</f>
        <v>0</v>
      </c>
      <c r="AJ39" s="84"/>
      <c r="AK39" s="84"/>
      <c r="AO39" s="82"/>
      <c r="AP39" s="80"/>
    </row>
    <row r="40" spans="1:42" ht="13.5" customHeight="1" x14ac:dyDescent="0.2">
      <c r="A40" s="56" t="s">
        <v>22</v>
      </c>
      <c r="B40" s="59">
        <f t="shared" si="2"/>
        <v>29</v>
      </c>
      <c r="C40" s="66">
        <f>SUMIF(Коэффициенты!$A$2:$A$68,D40,Коэффициенты!$B$2:$B$68)</f>
        <v>0</v>
      </c>
      <c r="D40" s="49">
        <f t="shared" si="3"/>
        <v>32</v>
      </c>
      <c r="E40" s="67">
        <v>1984</v>
      </c>
      <c r="F40" s="68" t="s">
        <v>95</v>
      </c>
      <c r="G40" s="75" t="s">
        <v>29</v>
      </c>
      <c r="H40" s="69"/>
      <c r="I40" s="65" t="str">
        <f>IF($A40="вк","В/К",(IF(H40=0,"0",(IF(SUMIF(Очки!$A$2:$A$54,H40,Очки!$B$2:$B$54)=0," ",SUMIF(Очки!$A$2:$A$54,H40,Очки!$B$2:$B$54))+IF(H40="ОРГ",0,$C40)))))</f>
        <v>0</v>
      </c>
      <c r="J40" s="69"/>
      <c r="K40" s="65" t="str">
        <f>IF($A40="вк","В/К",(IF(J40=0,"0",(IF(SUMIF(Очки!$A$2:$A$54,J40,Очки!$B$2:$B$54)=0," ",SUMIF(Очки!$A$2:$A$54,J40,Очки!$B$2:$B$54))+IF(J40="ОРГ",0,$C40)))))</f>
        <v>0</v>
      </c>
      <c r="L40" s="69"/>
      <c r="M40" s="65" t="str">
        <f>IF($A40="вк","В/К",(IF(L40=0,"0",(IF(SUMIF(Очки!$A$2:$A$54,L40,Очки!$B$2:$B$54)=0," ",SUMIF(Очки!$A$2:$A$54,L40,Очки!$B$2:$B$54))+IF(L40="ОРГ",0,$C40)))))</f>
        <v>0</v>
      </c>
      <c r="N40" s="69"/>
      <c r="O40" s="65" t="str">
        <f>IF($A40="вк","В/К",(IF(N40=0,"0",(IF(SUMIF(Очки!$A$2:$A$54,N40,Очки!$B$2:$B$54)=0," ",SUMIF(Очки!$A$2:$A$54,N40,Очки!$B$2:$B$54))+IF(N40="ОРГ",0,$C40)))))</f>
        <v>0</v>
      </c>
      <c r="P40" s="69">
        <v>6</v>
      </c>
      <c r="Q40" s="65">
        <f>IF($A40="вк","В/К",(IF(P40=0,"0",(IF(SUMIF(Очки!$A$2:$A$54,P40,Очки!$B$2:$B$54)=0," ",SUMIF(Очки!$A$2:$A$54,P40,Очки!$B$2:$B$54))+IF(P40="ОРГ",0,$C40)))))</f>
        <v>17</v>
      </c>
      <c r="R40" s="69">
        <v>11</v>
      </c>
      <c r="S40" s="65">
        <f>IF($A40="вк","В/К",(IF(R40=0,"0",(IF(SUMIF(Очки!$A$2:$A$54,R40,Очки!$B$2:$B$54)=0," ",SUMIF(Очки!$A$2:$A$54,R40,Очки!$B$2:$B$54))+IF(R40="ОРГ",0,$C40)))))</f>
        <v>12</v>
      </c>
      <c r="T40" s="69"/>
      <c r="U40" s="65" t="str">
        <f>IF($A40="вк","В/К",(IF(T40=0,"0",(IF(SUMIF(Очки!$A$2:$A$54,T40,Очки!$B$2:$B$54)=0," ",SUMIF(Очки!$A$2:$A$54,T40,Очки!$B$2:$B$54))+IF(T40="ОРГ",0,$C40)))))</f>
        <v>0</v>
      </c>
      <c r="V40" s="69"/>
      <c r="W40" s="65" t="str">
        <f>IF($A40="вк","В/К",(IF(V40=0,"0",(IF(SUMIF(Очки!$A$2:$A$54,V40,Очки!$B$2:$B$54)=0," ",SUMIF(Очки!$A$2:$A$54,V40,Очки!$B$2:$B$54))+IF(V40="ОРГ",0,$C40)))))</f>
        <v>0</v>
      </c>
      <c r="X40" s="69"/>
      <c r="Y40" s="65" t="str">
        <f>IF($A40="вк","В/К",(IF(X40=0,"0",(IF(SUMIF(Очки!$A$2:$A$54,X40,Очки!$B$2:$B$54)=0," ",SUMIF(Очки!$A$2:$A$54,X40,Очки!$B$2:$B$54))+IF(X40="ОРГ",0,$C40)))))</f>
        <v>0</v>
      </c>
      <c r="Z40" s="69"/>
      <c r="AA40" s="65" t="str">
        <f>IF($A40="вк","В/К",(IF(Z40=0,"0",(IF(SUMIF(Очки!$A$2:$A$54,Z40,Очки!$B$2:$B$54)=0," ",SUMIF(Очки!$A$2:$A$54,Z40,Очки!$B$2:$B$54))+IF(Z40="ОРГ",0,$C40)))))</f>
        <v>0</v>
      </c>
      <c r="AB40" s="69"/>
      <c r="AC40" s="65" t="str">
        <f>IF($A40="вк","В/К",(IF(AB40=0,"0",(IF(SUMIF(Очки!$A$2:$A$54,AB40,Очки!$B$2:$B$54)=0," ",SUMIF(Очки!$A$2:$A$54,AB40,Очки!$B$2:$B$54))+IF(AB40="ОРГ",0,$C40)))))</f>
        <v>0</v>
      </c>
      <c r="AD40" s="69"/>
      <c r="AE40" s="65" t="str">
        <f>IF($A40="вк","В/К",(IF(AD40=0,"0",(IF(SUMIF(Очки!$A$2:$A$54,AD40,Очки!$B$2:$B$54)=0," ",SUMIF(Очки!$A$2:$A$54,AD40,Очки!$B$2:$B$54))+IF(AD40="ОРГ",0,$C40)))))</f>
        <v>0</v>
      </c>
      <c r="AF40" s="69"/>
      <c r="AG40" s="65" t="str">
        <f>IF($A40="вк","В/К",(IF(AF40=0,"0",(IF(SUMIF(Очки!$A$2:$A$54,AF40,Очки!$B$2:$B$54)=0," ",SUMIF(Очки!$A$2:$A$54,AF40,Очки!$B$2:$B$54))+IF(AF40="ОРГ",0,$C40)))))</f>
        <v>0</v>
      </c>
      <c r="AH40" s="69"/>
      <c r="AI40" s="65" t="str">
        <f>IF($A40="вк","В/К",(IF(AH40=0,"0",(IF(SUMIF(Очки!$A$2:$A$54,AH40,Очки!$B$2:$B$54)=0," ",SUMIF(Очки!$A$2:$A$54,AH40,Очки!$B$2:$B$54))+IF(AH40="ОРГ",0,$C40)))))</f>
        <v>0</v>
      </c>
      <c r="AJ40" s="84"/>
      <c r="AK40" s="84"/>
      <c r="AO40" s="80"/>
      <c r="AP40" s="80"/>
    </row>
    <row r="41" spans="1:42" ht="13.5" customHeight="1" x14ac:dyDescent="0.2">
      <c r="A41" s="56" t="s">
        <v>22</v>
      </c>
      <c r="B41" s="59">
        <f t="shared" si="2"/>
        <v>27</v>
      </c>
      <c r="C41" s="66">
        <f>SUMIF(Коэффициенты!$A$2:$A$68,D41,Коэффициенты!$B$2:$B$68)</f>
        <v>0</v>
      </c>
      <c r="D41" s="49">
        <f t="shared" si="3"/>
        <v>25</v>
      </c>
      <c r="E41" s="67">
        <v>1991</v>
      </c>
      <c r="F41" s="68" t="s">
        <v>178</v>
      </c>
      <c r="G41" s="75"/>
      <c r="H41" s="69"/>
      <c r="I41" s="65" t="str">
        <f>IF($A41="вк","В/К",(IF(H41=0,"0",(IF(SUMIF(Очки!$A$2:$A$54,H41,Очки!$B$2:$B$54)=0," ",SUMIF(Очки!$A$2:$A$54,H41,Очки!$B$2:$B$54))+IF(H41="ОРГ",0,$C41)))))</f>
        <v>0</v>
      </c>
      <c r="J41" s="69"/>
      <c r="K41" s="65" t="str">
        <f>IF($A41="вк","В/К",(IF(J41=0,"0",(IF(SUMIF(Очки!$A$2:$A$54,J41,Очки!$B$2:$B$54)=0," ",SUMIF(Очки!$A$2:$A$54,J41,Очки!$B$2:$B$54))+IF(J41="ОРГ",0,$C41)))))</f>
        <v>0</v>
      </c>
      <c r="L41" s="69"/>
      <c r="M41" s="65" t="str">
        <f>IF($A41="вк","В/К",(IF(L41=0,"0",(IF(SUMIF(Очки!$A$2:$A$54,L41,Очки!$B$2:$B$54)=0," ",SUMIF(Очки!$A$2:$A$54,L41,Очки!$B$2:$B$54))+IF(L41="ОРГ",0,$C41)))))</f>
        <v>0</v>
      </c>
      <c r="N41" s="69"/>
      <c r="O41" s="65" t="str">
        <f>IF($A41="вк","В/К",(IF(N41=0,"0",(IF(SUMIF(Очки!$A$2:$A$54,N41,Очки!$B$2:$B$54)=0," ",SUMIF(Очки!$A$2:$A$54,N41,Очки!$B$2:$B$54))+IF(N41="ОРГ",0,$C41)))))</f>
        <v>0</v>
      </c>
      <c r="P41" s="69"/>
      <c r="Q41" s="65" t="str">
        <f>IF($A41="вк","В/К",(IF(P41=0,"0",(IF(SUMIF(Очки!$A$2:$A$54,P41,Очки!$B$2:$B$54)=0," ",SUMIF(Очки!$A$2:$A$54,P41,Очки!$B$2:$B$54))+IF(P41="ОРГ",0,$C41)))))</f>
        <v>0</v>
      </c>
      <c r="R41" s="69">
        <v>14</v>
      </c>
      <c r="S41" s="65">
        <f>IF($A41="вк","В/К",(IF(R41=0,"0",(IF(SUMIF(Очки!$A$2:$A$54,R41,Очки!$B$2:$B$54)=0," ",SUMIF(Очки!$A$2:$A$54,R41,Очки!$B$2:$B$54))+IF(R41="ОРГ",0,$C41)))))</f>
        <v>9</v>
      </c>
      <c r="T41" s="69"/>
      <c r="U41" s="65" t="str">
        <f>IF($A41="вк","В/К",(IF(T41=0,"0",(IF(SUMIF(Очки!$A$2:$A$54,T41,Очки!$B$2:$B$54)=0," ",SUMIF(Очки!$A$2:$A$54,T41,Очки!$B$2:$B$54))+IF(T41="ОРГ",0,$C41)))))</f>
        <v>0</v>
      </c>
      <c r="V41" s="69">
        <v>5</v>
      </c>
      <c r="W41" s="65">
        <f>IF($A41="вк","В/К",(IF(V41=0,"0",(IF(SUMIF(Очки!$A$2:$A$54,V41,Очки!$B$2:$B$54)=0," ",SUMIF(Очки!$A$2:$A$54,V41,Очки!$B$2:$B$54))+IF(V41="ОРГ",0,$C41)))))</f>
        <v>18</v>
      </c>
      <c r="X41" s="69"/>
      <c r="Y41" s="65" t="str">
        <f>IF($A41="вк","В/К",(IF(X41=0,"0",(IF(SUMIF(Очки!$A$2:$A$54,X41,Очки!$B$2:$B$54)=0," ",SUMIF(Очки!$A$2:$A$54,X41,Очки!$B$2:$B$54))+IF(X41="ОРГ",0,$C41)))))</f>
        <v>0</v>
      </c>
      <c r="Z41" s="69"/>
      <c r="AA41" s="65" t="str">
        <f>IF($A41="вк","В/К",(IF(Z41=0,"0",(IF(SUMIF(Очки!$A$2:$A$54,Z41,Очки!$B$2:$B$54)=0," ",SUMIF(Очки!$A$2:$A$54,Z41,Очки!$B$2:$B$54))+IF(Z41="ОРГ",0,$C41)))))</f>
        <v>0</v>
      </c>
      <c r="AB41" s="69"/>
      <c r="AC41" s="65" t="str">
        <f>IF($A41="вк","В/К",(IF(AB41=0,"0",(IF(SUMIF(Очки!$A$2:$A$54,AB41,Очки!$B$2:$B$54)=0," ",SUMIF(Очки!$A$2:$A$54,AB41,Очки!$B$2:$B$54))+IF(AB41="ОРГ",0,$C41)))))</f>
        <v>0</v>
      </c>
      <c r="AD41" s="69"/>
      <c r="AE41" s="65" t="str">
        <f>IF($A41="вк","В/К",(IF(AD41=0,"0",(IF(SUMIF(Очки!$A$2:$A$54,AD41,Очки!$B$2:$B$54)=0," ",SUMIF(Очки!$A$2:$A$54,AD41,Очки!$B$2:$B$54))+IF(AD41="ОРГ",0,$C41)))))</f>
        <v>0</v>
      </c>
      <c r="AF41" s="69"/>
      <c r="AG41" s="65" t="str">
        <f>IF($A41="вк","В/К",(IF(AF41=0,"0",(IF(SUMIF(Очки!$A$2:$A$54,AF41,Очки!$B$2:$B$54)=0," ",SUMIF(Очки!$A$2:$A$54,AF41,Очки!$B$2:$B$54))+IF(AF41="ОРГ",0,$C41)))))</f>
        <v>0</v>
      </c>
      <c r="AH41" s="69"/>
      <c r="AI41" s="65" t="str">
        <f>IF($A41="вк","В/К",(IF(AH41=0,"0",(IF(SUMIF(Очки!$A$2:$A$54,AH41,Очки!$B$2:$B$54)=0," ",SUMIF(Очки!$A$2:$A$54,AH41,Очки!$B$2:$B$54))+IF(AH41="ОРГ",0,$C41)))))</f>
        <v>0</v>
      </c>
      <c r="AJ41" s="84"/>
      <c r="AK41" s="84"/>
      <c r="AO41" s="80"/>
      <c r="AP41" s="80"/>
    </row>
    <row r="42" spans="1:42" ht="13.5" customHeight="1" x14ac:dyDescent="0.2">
      <c r="A42" s="56" t="s">
        <v>22</v>
      </c>
      <c r="B42" s="59">
        <f t="shared" si="2"/>
        <v>24</v>
      </c>
      <c r="C42" s="66">
        <f>SUMIF(Коэффициенты!$A$2:$A$68,D42,Коэффициенты!$B$2:$B$68)</f>
        <v>2</v>
      </c>
      <c r="D42" s="49">
        <f t="shared" si="3"/>
        <v>38</v>
      </c>
      <c r="E42" s="67">
        <v>1978</v>
      </c>
      <c r="F42" s="68" t="s">
        <v>171</v>
      </c>
      <c r="G42" s="75" t="s">
        <v>26</v>
      </c>
      <c r="H42" s="69"/>
      <c r="I42" s="65" t="str">
        <f>IF($A42="вк","В/К",(IF(H42=0,"0",(IF(SUMIF(Очки!$A$2:$A$54,H42,Очки!$B$2:$B$54)=0," ",SUMIF(Очки!$A$2:$A$54,H42,Очки!$B$2:$B$54))+IF(H42="ОРГ",0,$C42)))))</f>
        <v>0</v>
      </c>
      <c r="J42" s="69"/>
      <c r="K42" s="65" t="str">
        <f>IF($A42="вк","В/К",(IF(J42=0,"0",(IF(SUMIF(Очки!$A$2:$A$54,J42,Очки!$B$2:$B$54)=0," ",SUMIF(Очки!$A$2:$A$54,J42,Очки!$B$2:$B$54))+IF(J42="ОРГ",0,$C42)))))</f>
        <v>0</v>
      </c>
      <c r="L42" s="69"/>
      <c r="M42" s="65" t="str">
        <f>IF($A42="вк","В/К",(IF(L42=0,"0",(IF(SUMIF(Очки!$A$2:$A$54,L42,Очки!$B$2:$B$54)=0," ",SUMIF(Очки!$A$2:$A$54,L42,Очки!$B$2:$B$54))+IF(L42="ОРГ",0,$C42)))))</f>
        <v>0</v>
      </c>
      <c r="N42" s="69"/>
      <c r="O42" s="65" t="str">
        <f>IF($A42="вк","В/К",(IF(N42=0,"0",(IF(SUMIF(Очки!$A$2:$A$54,N42,Очки!$B$2:$B$54)=0," ",SUMIF(Очки!$A$2:$A$54,N42,Очки!$B$2:$B$54))+IF(N42="ОРГ",0,$C42)))))</f>
        <v>0</v>
      </c>
      <c r="P42" s="69">
        <v>2</v>
      </c>
      <c r="Q42" s="65">
        <f>IF($A42="вк","В/К",(IF(P42=0,"0",(IF(SUMIF(Очки!$A$2:$A$54,P42,Очки!$B$2:$B$54)=0," ",SUMIF(Очки!$A$2:$A$54,P42,Очки!$B$2:$B$54))+IF(P42="ОРГ",0,$C42)))))</f>
        <v>24</v>
      </c>
      <c r="R42" s="69"/>
      <c r="S42" s="65" t="str">
        <f>IF($A42="вк","В/К",(IF(R42=0,"0",(IF(SUMIF(Очки!$A$2:$A$54,R42,Очки!$B$2:$B$54)=0," ",SUMIF(Очки!$A$2:$A$54,R42,Очки!$B$2:$B$54))+IF(R42="ОРГ",0,$C42)))))</f>
        <v>0</v>
      </c>
      <c r="T42" s="69"/>
      <c r="U42" s="65" t="str">
        <f>IF($A42="вк","В/К",(IF(T42=0,"0",(IF(SUMIF(Очки!$A$2:$A$54,T42,Очки!$B$2:$B$54)=0," ",SUMIF(Очки!$A$2:$A$54,T42,Очки!$B$2:$B$54))+IF(T42="ОРГ",0,$C42)))))</f>
        <v>0</v>
      </c>
      <c r="V42" s="69"/>
      <c r="W42" s="65" t="str">
        <f>IF($A42="вк","В/К",(IF(V42=0,"0",(IF(SUMIF(Очки!$A$2:$A$54,V42,Очки!$B$2:$B$54)=0," ",SUMIF(Очки!$A$2:$A$54,V42,Очки!$B$2:$B$54))+IF(V42="ОРГ",0,$C42)))))</f>
        <v>0</v>
      </c>
      <c r="X42" s="69"/>
      <c r="Y42" s="65" t="str">
        <f>IF($A42="вк","В/К",(IF(X42=0,"0",(IF(SUMIF(Очки!$A$2:$A$54,X42,Очки!$B$2:$B$54)=0," ",SUMIF(Очки!$A$2:$A$54,X42,Очки!$B$2:$B$54))+IF(X42="ОРГ",0,$C42)))))</f>
        <v>0</v>
      </c>
      <c r="Z42" s="69"/>
      <c r="AA42" s="65" t="str">
        <f>IF($A42="вк","В/К",(IF(Z42=0,"0",(IF(SUMIF(Очки!$A$2:$A$54,Z42,Очки!$B$2:$B$54)=0," ",SUMIF(Очки!$A$2:$A$54,Z42,Очки!$B$2:$B$54))+IF(Z42="ОРГ",0,$C42)))))</f>
        <v>0</v>
      </c>
      <c r="AB42" s="69"/>
      <c r="AC42" s="65" t="str">
        <f>IF($A42="вк","В/К",(IF(AB42=0,"0",(IF(SUMIF(Очки!$A$2:$A$54,AB42,Очки!$B$2:$B$54)=0," ",SUMIF(Очки!$A$2:$A$54,AB42,Очки!$B$2:$B$54))+IF(AB42="ОРГ",0,$C42)))))</f>
        <v>0</v>
      </c>
      <c r="AD42" s="69"/>
      <c r="AE42" s="65" t="str">
        <f>IF($A42="вк","В/К",(IF(AD42=0,"0",(IF(SUMIF(Очки!$A$2:$A$54,AD42,Очки!$B$2:$B$54)=0," ",SUMIF(Очки!$A$2:$A$54,AD42,Очки!$B$2:$B$54))+IF(AD42="ОРГ",0,$C42)))))</f>
        <v>0</v>
      </c>
      <c r="AF42" s="69"/>
      <c r="AG42" s="65" t="str">
        <f>IF($A42="вк","В/К",(IF(AF42=0,"0",(IF(SUMIF(Очки!$A$2:$A$54,AF42,Очки!$B$2:$B$54)=0," ",SUMIF(Очки!$A$2:$A$54,AF42,Очки!$B$2:$B$54))+IF(AF42="ОРГ",0,$C42)))))</f>
        <v>0</v>
      </c>
      <c r="AH42" s="69"/>
      <c r="AI42" s="65" t="str">
        <f>IF($A42="вк","В/К",(IF(AH42=0,"0",(IF(SUMIF(Очки!$A$2:$A$54,AH42,Очки!$B$2:$B$54)=0," ",SUMIF(Очки!$A$2:$A$54,AH42,Очки!$B$2:$B$54))+IF(AH42="ОРГ",0,$C42)))))</f>
        <v>0</v>
      </c>
      <c r="AJ42" s="84"/>
      <c r="AK42" s="84"/>
      <c r="AO42" s="80"/>
      <c r="AP42" s="80"/>
    </row>
    <row r="43" spans="1:42" ht="13.5" customHeight="1" x14ac:dyDescent="0.2">
      <c r="A43" s="56" t="s">
        <v>22</v>
      </c>
      <c r="B43" s="59">
        <f t="shared" si="2"/>
        <v>21</v>
      </c>
      <c r="C43" s="66">
        <f>SUMIF(Коэффициенты!$A$2:$A$68,D43,Коэффициенты!$B$2:$B$68)</f>
        <v>2</v>
      </c>
      <c r="D43" s="49">
        <f t="shared" si="3"/>
        <v>38</v>
      </c>
      <c r="E43" s="67">
        <v>1978</v>
      </c>
      <c r="F43" s="68" t="s">
        <v>90</v>
      </c>
      <c r="G43" s="75"/>
      <c r="H43" s="69"/>
      <c r="I43" s="65" t="str">
        <f>IF($A43="вк","В/К",(IF(H43=0,"0",(IF(SUMIF(Очки!$A$2:$A$54,H43,Очки!$B$2:$B$54)=0," ",SUMIF(Очки!$A$2:$A$54,H43,Очки!$B$2:$B$54))+IF(H43="ОРГ",0,$C43)))))</f>
        <v>0</v>
      </c>
      <c r="J43" s="69"/>
      <c r="K43" s="65" t="str">
        <f>IF($A43="вк","В/К",(IF(J43=0,"0",(IF(SUMIF(Очки!$A$2:$A$54,J43,Очки!$B$2:$B$54)=0," ",SUMIF(Очки!$A$2:$A$54,J43,Очки!$B$2:$B$54))+IF(J43="ОРГ",0,$C43)))))</f>
        <v>0</v>
      </c>
      <c r="L43" s="69">
        <v>19</v>
      </c>
      <c r="M43" s="65">
        <f>IF($A43="вк","В/К",(IF(L43=0,"0",(IF(SUMIF(Очки!$A$2:$A$54,L43,Очки!$B$2:$B$54)=0," ",SUMIF(Очки!$A$2:$A$54,L43,Очки!$B$2:$B$54))+IF(L43="ОРГ",0,$C43)))))</f>
        <v>6</v>
      </c>
      <c r="N43" s="69"/>
      <c r="O43" s="65" t="str">
        <f>IF($A43="вк","В/К",(IF(N43=0,"0",(IF(SUMIF(Очки!$A$2:$A$54,N43,Очки!$B$2:$B$54)=0," ",SUMIF(Очки!$A$2:$A$54,N43,Очки!$B$2:$B$54))+IF(N43="ОРГ",0,$C43)))))</f>
        <v>0</v>
      </c>
      <c r="P43" s="69"/>
      <c r="Q43" s="65" t="str">
        <f>IF($A43="вк","В/К",(IF(P43=0,"0",(IF(SUMIF(Очки!$A$2:$A$54,P43,Очки!$B$2:$B$54)=0," ",SUMIF(Очки!$A$2:$A$54,P43,Очки!$B$2:$B$54))+IF(P43="ОРГ",0,$C43)))))</f>
        <v>0</v>
      </c>
      <c r="R43" s="69"/>
      <c r="S43" s="65" t="str">
        <f>IF($A43="вк","В/К",(IF(R43=0,"0",(IF(SUMIF(Очки!$A$2:$A$54,R43,Очки!$B$2:$B$54)=0," ",SUMIF(Очки!$A$2:$A$54,R43,Очки!$B$2:$B$54))+IF(R43="ОРГ",0,$C43)))))</f>
        <v>0</v>
      </c>
      <c r="T43" s="69"/>
      <c r="U43" s="65" t="str">
        <f>IF($A43="вк","В/К",(IF(T43=0,"0",(IF(SUMIF(Очки!$A$2:$A$54,T43,Очки!$B$2:$B$54)=0," ",SUMIF(Очки!$A$2:$A$54,T43,Очки!$B$2:$B$54))+IF(T43="ОРГ",0,$C43)))))</f>
        <v>0</v>
      </c>
      <c r="V43" s="69"/>
      <c r="W43" s="65" t="str">
        <f>IF($A43="вк","В/К",(IF(V43=0,"0",(IF(SUMIF(Очки!$A$2:$A$54,V43,Очки!$B$2:$B$54)=0," ",SUMIF(Очки!$A$2:$A$54,V43,Очки!$B$2:$B$54))+IF(V43="ОРГ",0,$C43)))))</f>
        <v>0</v>
      </c>
      <c r="X43" s="69">
        <v>10</v>
      </c>
      <c r="Y43" s="65">
        <f>IF($A43="вк","В/К",(IF(X43=0,"0",(IF(SUMIF(Очки!$A$2:$A$54,X43,Очки!$B$2:$B$54)=0," ",SUMIF(Очки!$A$2:$A$54,X43,Очки!$B$2:$B$54))+IF(X43="ОРГ",0,$C43)))))</f>
        <v>15</v>
      </c>
      <c r="Z43" s="69"/>
      <c r="AA43" s="65" t="str">
        <f>IF($A43="вк","В/К",(IF(Z43=0,"0",(IF(SUMIF(Очки!$A$2:$A$54,Z43,Очки!$B$2:$B$54)=0," ",SUMIF(Очки!$A$2:$A$54,Z43,Очки!$B$2:$B$54))+IF(Z43="ОРГ",0,$C43)))))</f>
        <v>0</v>
      </c>
      <c r="AB43" s="69"/>
      <c r="AC43" s="65" t="str">
        <f>IF($A43="вк","В/К",(IF(AB43=0,"0",(IF(SUMIF(Очки!$A$2:$A$54,AB43,Очки!$B$2:$B$54)=0," ",SUMIF(Очки!$A$2:$A$54,AB43,Очки!$B$2:$B$54))+IF(AB43="ОРГ",0,$C43)))))</f>
        <v>0</v>
      </c>
      <c r="AD43" s="69"/>
      <c r="AE43" s="65" t="str">
        <f>IF($A43="вк","В/К",(IF(AD43=0,"0",(IF(SUMIF(Очки!$A$2:$A$54,AD43,Очки!$B$2:$B$54)=0," ",SUMIF(Очки!$A$2:$A$54,AD43,Очки!$B$2:$B$54))+IF(AD43="ОРГ",0,$C43)))))</f>
        <v>0</v>
      </c>
      <c r="AF43" s="69"/>
      <c r="AG43" s="65" t="str">
        <f>IF($A43="вк","В/К",(IF(AF43=0,"0",(IF(SUMIF(Очки!$A$2:$A$54,AF43,Очки!$B$2:$B$54)=0," ",SUMIF(Очки!$A$2:$A$54,AF43,Очки!$B$2:$B$54))+IF(AF43="ОРГ",0,$C43)))))</f>
        <v>0</v>
      </c>
      <c r="AH43" s="69"/>
      <c r="AI43" s="65" t="str">
        <f>IF($A43="вк","В/К",(IF(AH43=0,"0",(IF(SUMIF(Очки!$A$2:$A$54,AH43,Очки!$B$2:$B$54)=0," ",SUMIF(Очки!$A$2:$A$54,AH43,Очки!$B$2:$B$54))+IF(AH43="ОРГ",0,$C43)))))</f>
        <v>0</v>
      </c>
      <c r="AJ43" s="84"/>
      <c r="AK43" s="84"/>
      <c r="AO43" s="80"/>
      <c r="AP43" s="80"/>
    </row>
    <row r="44" spans="1:42" ht="13.5" customHeight="1" x14ac:dyDescent="0.2">
      <c r="A44" s="56" t="s">
        <v>22</v>
      </c>
      <c r="B44" s="59">
        <f t="shared" si="2"/>
        <v>21</v>
      </c>
      <c r="C44" s="66">
        <f>SUMIF(Коэффициенты!$A$2:$A$68,D44,Коэффициенты!$B$2:$B$68)</f>
        <v>0</v>
      </c>
      <c r="D44" s="49">
        <f t="shared" si="3"/>
        <v>2016</v>
      </c>
      <c r="E44" s="67"/>
      <c r="F44" s="68" t="s">
        <v>172</v>
      </c>
      <c r="G44" s="75"/>
      <c r="H44" s="69"/>
      <c r="I44" s="65" t="str">
        <f>IF($A44="вк","В/К",(IF(H44=0,"0",(IF(SUMIF(Очки!$A$2:$A$54,H44,Очки!$B$2:$B$54)=0," ",SUMIF(Очки!$A$2:$A$54,H44,Очки!$B$2:$B$54))+IF(H44="ОРГ",0,$C44)))))</f>
        <v>0</v>
      </c>
      <c r="J44" s="69"/>
      <c r="K44" s="65" t="str">
        <f>IF($A44="вк","В/К",(IF(J44=0,"0",(IF(SUMIF(Очки!$A$2:$A$54,J44,Очки!$B$2:$B$54)=0," ",SUMIF(Очки!$A$2:$A$54,J44,Очки!$B$2:$B$54))+IF(J44="ОРГ",0,$C44)))))</f>
        <v>0</v>
      </c>
      <c r="L44" s="69"/>
      <c r="M44" s="65" t="str">
        <f>IF($A44="вк","В/К",(IF(L44=0,"0",(IF(SUMIF(Очки!$A$2:$A$54,L44,Очки!$B$2:$B$54)=0," ",SUMIF(Очки!$A$2:$A$54,L44,Очки!$B$2:$B$54))+IF(L44="ОРГ",0,$C44)))))</f>
        <v>0</v>
      </c>
      <c r="N44" s="69"/>
      <c r="O44" s="65" t="str">
        <f>IF($A44="вк","В/К",(IF(N44=0,"0",(IF(SUMIF(Очки!$A$2:$A$54,N44,Очки!$B$2:$B$54)=0," ",SUMIF(Очки!$A$2:$A$54,N44,Очки!$B$2:$B$54))+IF(N44="ОРГ",0,$C44)))))</f>
        <v>0</v>
      </c>
      <c r="P44" s="69"/>
      <c r="Q44" s="65" t="str">
        <f>IF($A44="вк","В/К",(IF(P44=0,"0",(IF(SUMIF(Очки!$A$2:$A$54,P44,Очки!$B$2:$B$54)=0," ",SUMIF(Очки!$A$2:$A$54,P44,Очки!$B$2:$B$54))+IF(P44="ОРГ",0,$C44)))))</f>
        <v>0</v>
      </c>
      <c r="R44" s="69">
        <v>10</v>
      </c>
      <c r="S44" s="65">
        <f>IF($A44="вк","В/К",(IF(R44=0,"0",(IF(SUMIF(Очки!$A$2:$A$54,R44,Очки!$B$2:$B$54)=0," ",SUMIF(Очки!$A$2:$A$54,R44,Очки!$B$2:$B$54))+IF(R44="ОРГ",0,$C44)))))</f>
        <v>13</v>
      </c>
      <c r="T44" s="69">
        <v>15</v>
      </c>
      <c r="U44" s="65">
        <f>IF($A44="вк","В/К",(IF(T44=0,"0",(IF(SUMIF(Очки!$A$2:$A$54,T44,Очки!$B$2:$B$54)=0," ",SUMIF(Очки!$A$2:$A$54,T44,Очки!$B$2:$B$54))+IF(T44="ОРГ",0,$C44)))))</f>
        <v>8</v>
      </c>
      <c r="V44" s="69"/>
      <c r="W44" s="65" t="str">
        <f>IF($A44="вк","В/К",(IF(V44=0,"0",(IF(SUMIF(Очки!$A$2:$A$54,V44,Очки!$B$2:$B$54)=0," ",SUMIF(Очки!$A$2:$A$54,V44,Очки!$B$2:$B$54))+IF(V44="ОРГ",0,$C44)))))</f>
        <v>0</v>
      </c>
      <c r="X44" s="69"/>
      <c r="Y44" s="65" t="str">
        <f>IF($A44="вк","В/К",(IF(X44=0,"0",(IF(SUMIF(Очки!$A$2:$A$54,X44,Очки!$B$2:$B$54)=0," ",SUMIF(Очки!$A$2:$A$54,X44,Очки!$B$2:$B$54))+IF(X44="ОРГ",0,$C44)))))</f>
        <v>0</v>
      </c>
      <c r="Z44" s="69"/>
      <c r="AA44" s="65" t="str">
        <f>IF($A44="вк","В/К",(IF(Z44=0,"0",(IF(SUMIF(Очки!$A$2:$A$54,Z44,Очки!$B$2:$B$54)=0," ",SUMIF(Очки!$A$2:$A$54,Z44,Очки!$B$2:$B$54))+IF(Z44="ОРГ",0,$C44)))))</f>
        <v>0</v>
      </c>
      <c r="AB44" s="69"/>
      <c r="AC44" s="65" t="str">
        <f>IF($A44="вк","В/К",(IF(AB44=0,"0",(IF(SUMIF(Очки!$A$2:$A$54,AB44,Очки!$B$2:$B$54)=0," ",SUMIF(Очки!$A$2:$A$54,AB44,Очки!$B$2:$B$54))+IF(AB44="ОРГ",0,$C44)))))</f>
        <v>0</v>
      </c>
      <c r="AD44" s="69"/>
      <c r="AE44" s="65" t="str">
        <f>IF($A44="вк","В/К",(IF(AD44=0,"0",(IF(SUMIF(Очки!$A$2:$A$54,AD44,Очки!$B$2:$B$54)=0," ",SUMIF(Очки!$A$2:$A$54,AD44,Очки!$B$2:$B$54))+IF(AD44="ОРГ",0,$C44)))))</f>
        <v>0</v>
      </c>
      <c r="AF44" s="69"/>
      <c r="AG44" s="65" t="str">
        <f>IF($A44="вк","В/К",(IF(AF44=0,"0",(IF(SUMIF(Очки!$A$2:$A$54,AF44,Очки!$B$2:$B$54)=0," ",SUMIF(Очки!$A$2:$A$54,AF44,Очки!$B$2:$B$54))+IF(AF44="ОРГ",0,$C44)))))</f>
        <v>0</v>
      </c>
      <c r="AH44" s="69"/>
      <c r="AI44" s="65" t="str">
        <f>IF($A44="вк","В/К",(IF(AH44=0,"0",(IF(SUMIF(Очки!$A$2:$A$54,AH44,Очки!$B$2:$B$54)=0," ",SUMIF(Очки!$A$2:$A$54,AH44,Очки!$B$2:$B$54))+IF(AH44="ОРГ",0,$C44)))))</f>
        <v>0</v>
      </c>
      <c r="AJ44" s="84"/>
      <c r="AK44" s="84"/>
      <c r="AO44" s="82"/>
      <c r="AP44" s="80"/>
    </row>
    <row r="45" spans="1:42" ht="13.5" customHeight="1" x14ac:dyDescent="0.2">
      <c r="A45" s="56" t="s">
        <v>22</v>
      </c>
      <c r="B45" s="59">
        <f t="shared" si="2"/>
        <v>20</v>
      </c>
      <c r="C45" s="66">
        <f>SUMIF(Коэффициенты!$A$2:$A$68,D45,Коэффициенты!$B$2:$B$68)</f>
        <v>0</v>
      </c>
      <c r="D45" s="49">
        <f t="shared" si="3"/>
        <v>30</v>
      </c>
      <c r="E45" s="67">
        <v>1986</v>
      </c>
      <c r="F45" s="68" t="s">
        <v>84</v>
      </c>
      <c r="G45" s="75" t="s">
        <v>85</v>
      </c>
      <c r="H45" s="69"/>
      <c r="I45" s="65" t="str">
        <f>IF($A45="вк","В/К",(IF(H45=0,"0",(IF(SUMIF(Очки!$A$2:$A$54,H45,Очки!$B$2:$B$54)=0," ",SUMIF(Очки!$A$2:$A$54,H45,Очки!$B$2:$B$54))+IF(H45="ОРГ",0,$C45)))))</f>
        <v>0</v>
      </c>
      <c r="J45" s="69"/>
      <c r="K45" s="65" t="str">
        <f>IF($A45="вк","В/К",(IF(J45=0,"0",(IF(SUMIF(Очки!$A$2:$A$54,J45,Очки!$B$2:$B$54)=0," ",SUMIF(Очки!$A$2:$A$54,J45,Очки!$B$2:$B$54))+IF(J45="ОРГ",0,$C45)))))</f>
        <v>0</v>
      </c>
      <c r="L45" s="69"/>
      <c r="M45" s="65" t="str">
        <f>IF($A45="вк","В/К",(IF(L45=0,"0",(IF(SUMIF(Очки!$A$2:$A$54,L45,Очки!$B$2:$B$54)=0," ",SUMIF(Очки!$A$2:$A$54,L45,Очки!$B$2:$B$54))+IF(L45="ОРГ",0,$C45)))))</f>
        <v>0</v>
      </c>
      <c r="N45" s="69"/>
      <c r="O45" s="65" t="str">
        <f>IF($A45="вк","В/К",(IF(N45=0,"0",(IF(SUMIF(Очки!$A$2:$A$54,N45,Очки!$B$2:$B$54)=0," ",SUMIF(Очки!$A$2:$A$54,N45,Очки!$B$2:$B$54))+IF(N45="ОРГ",0,$C45)))))</f>
        <v>0</v>
      </c>
      <c r="P45" s="69"/>
      <c r="Q45" s="65" t="str">
        <f>IF($A45="вк","В/К",(IF(P45=0,"0",(IF(SUMIF(Очки!$A$2:$A$54,P45,Очки!$B$2:$B$54)=0," ",SUMIF(Очки!$A$2:$A$54,P45,Очки!$B$2:$B$54))+IF(P45="ОРГ",0,$C45)))))</f>
        <v>0</v>
      </c>
      <c r="R45" s="69"/>
      <c r="S45" s="65" t="str">
        <f>IF($A45="вк","В/К",(IF(R45=0,"0",(IF(SUMIF(Очки!$A$2:$A$54,R45,Очки!$B$2:$B$54)=0," ",SUMIF(Очки!$A$2:$A$54,R45,Очки!$B$2:$B$54))+IF(R45="ОРГ",0,$C45)))))</f>
        <v>0</v>
      </c>
      <c r="T45" s="69"/>
      <c r="U45" s="65" t="str">
        <f>IF($A45="вк","В/К",(IF(T45=0,"0",(IF(SUMIF(Очки!$A$2:$A$54,T45,Очки!$B$2:$B$54)=0," ",SUMIF(Очки!$A$2:$A$54,T45,Очки!$B$2:$B$54))+IF(T45="ОРГ",0,$C45)))))</f>
        <v>0</v>
      </c>
      <c r="V45" s="69"/>
      <c r="W45" s="65" t="str">
        <f>IF($A45="вк","В/К",(IF(V45=0,"0",(IF(SUMIF(Очки!$A$2:$A$54,V45,Очки!$B$2:$B$54)=0," ",SUMIF(Очки!$A$2:$A$54,V45,Очки!$B$2:$B$54))+IF(V45="ОРГ",0,$C45)))))</f>
        <v>0</v>
      </c>
      <c r="X45" s="69"/>
      <c r="Y45" s="65" t="str">
        <f>IF($A45="вк","В/К",(IF(X45=0,"0",(IF(SUMIF(Очки!$A$2:$A$54,X45,Очки!$B$2:$B$54)=0," ",SUMIF(Очки!$A$2:$A$54,X45,Очки!$B$2:$B$54))+IF(X45="ОРГ",0,$C45)))))</f>
        <v>0</v>
      </c>
      <c r="Z45" s="69"/>
      <c r="AA45" s="65" t="str">
        <f>IF($A45="вк","В/К",(IF(Z45=0,"0",(IF(SUMIF(Очки!$A$2:$A$54,Z45,Очки!$B$2:$B$54)=0," ",SUMIF(Очки!$A$2:$A$54,Z45,Очки!$B$2:$B$54))+IF(Z45="ОРГ",0,$C45)))))</f>
        <v>0</v>
      </c>
      <c r="AB45" s="69"/>
      <c r="AC45" s="65" t="str">
        <f>IF($A45="вк","В/К",(IF(AB45=0,"0",(IF(SUMIF(Очки!$A$2:$A$54,AB45,Очки!$B$2:$B$54)=0," ",SUMIF(Очки!$A$2:$A$54,AB45,Очки!$B$2:$B$54))+IF(AB45="ОРГ",0,$C45)))))</f>
        <v>0</v>
      </c>
      <c r="AD45" s="69">
        <v>3</v>
      </c>
      <c r="AE45" s="65">
        <f>IF($A45="вк","В/К",(IF(AD45=0,"0",(IF(SUMIF(Очки!$A$2:$A$54,AD45,Очки!$B$2:$B$54)=0," ",SUMIF(Очки!$A$2:$A$54,AD45,Очки!$B$2:$B$54))+IF(AD45="ОРГ",0,$C45)))))</f>
        <v>20</v>
      </c>
      <c r="AF45" s="69"/>
      <c r="AG45" s="65" t="str">
        <f>IF($A45="вк","В/К",(IF(AF45=0,"0",(IF(SUMIF(Очки!$A$2:$A$54,AF45,Очки!$B$2:$B$54)=0," ",SUMIF(Очки!$A$2:$A$54,AF45,Очки!$B$2:$B$54))+IF(AF45="ОРГ",0,$C45)))))</f>
        <v>0</v>
      </c>
      <c r="AH45" s="69"/>
      <c r="AI45" s="65" t="str">
        <f>IF($A45="вк","В/К",(IF(AH45=0,"0",(IF(SUMIF(Очки!$A$2:$A$54,AH45,Очки!$B$2:$B$54)=0," ",SUMIF(Очки!$A$2:$A$54,AH45,Очки!$B$2:$B$54))+IF(AH45="ОРГ",0,$C45)))))</f>
        <v>0</v>
      </c>
      <c r="AJ45" s="84"/>
      <c r="AK45" s="84"/>
      <c r="AO45" s="82"/>
      <c r="AP45" s="80"/>
    </row>
    <row r="46" spans="1:42" ht="13.5" customHeight="1" x14ac:dyDescent="0.2">
      <c r="A46" s="56" t="s">
        <v>22</v>
      </c>
      <c r="B46" s="59">
        <f t="shared" si="2"/>
        <v>20</v>
      </c>
      <c r="C46" s="66">
        <f>SUMIF(Коэффициенты!$A$2:$A$68,D46,Коэффициенты!$B$2:$B$68)</f>
        <v>0</v>
      </c>
      <c r="D46" s="49">
        <f t="shared" si="3"/>
        <v>20</v>
      </c>
      <c r="E46" s="67">
        <v>1996</v>
      </c>
      <c r="F46" s="68" t="s">
        <v>211</v>
      </c>
      <c r="G46" s="75"/>
      <c r="H46" s="69"/>
      <c r="I46" s="65" t="str">
        <f>IF($A46="вк","В/К",(IF(H46=0,"0",(IF(SUMIF(Очки!$A$2:$A$54,H46,Очки!$B$2:$B$54)=0," ",SUMIF(Очки!$A$2:$A$54,H46,Очки!$B$2:$B$54))+IF(H46="ОРГ",0,$C46)))))</f>
        <v>0</v>
      </c>
      <c r="J46" s="69"/>
      <c r="K46" s="65" t="str">
        <f>IF($A46="вк","В/К",(IF(J46=0,"0",(IF(SUMIF(Очки!$A$2:$A$54,J46,Очки!$B$2:$B$54)=0," ",SUMIF(Очки!$A$2:$A$54,J46,Очки!$B$2:$B$54))+IF(J46="ОРГ",0,$C46)))))</f>
        <v>0</v>
      </c>
      <c r="L46" s="69"/>
      <c r="M46" s="65" t="str">
        <f>IF($A46="вк","В/К",(IF(L46=0,"0",(IF(SUMIF(Очки!$A$2:$A$54,L46,Очки!$B$2:$B$54)=0," ",SUMIF(Очки!$A$2:$A$54,L46,Очки!$B$2:$B$54))+IF(L46="ОРГ",0,$C46)))))</f>
        <v>0</v>
      </c>
      <c r="N46" s="69"/>
      <c r="O46" s="65" t="str">
        <f>IF($A46="вк","В/К",(IF(N46=0,"0",(IF(SUMIF(Очки!$A$2:$A$54,N46,Очки!$B$2:$B$54)=0," ",SUMIF(Очки!$A$2:$A$54,N46,Очки!$B$2:$B$54))+IF(N46="ОРГ",0,$C46)))))</f>
        <v>0</v>
      </c>
      <c r="P46" s="69"/>
      <c r="Q46" s="65" t="str">
        <f>IF($A46="вк","В/К",(IF(P46=0,"0",(IF(SUMIF(Очки!$A$2:$A$54,P46,Очки!$B$2:$B$54)=0," ",SUMIF(Очки!$A$2:$A$54,P46,Очки!$B$2:$B$54))+IF(P46="ОРГ",0,$C46)))))</f>
        <v>0</v>
      </c>
      <c r="R46" s="69"/>
      <c r="S46" s="65" t="str">
        <f>IF($A46="вк","В/К",(IF(R46=0,"0",(IF(SUMIF(Очки!$A$2:$A$54,R46,Очки!$B$2:$B$54)=0," ",SUMIF(Очки!$A$2:$A$54,R46,Очки!$B$2:$B$54))+IF(R46="ОРГ",0,$C46)))))</f>
        <v>0</v>
      </c>
      <c r="T46" s="69"/>
      <c r="U46" s="65" t="str">
        <f>IF($A46="вк","В/К",(IF(T46=0,"0",(IF(SUMIF(Очки!$A$2:$A$54,T46,Очки!$B$2:$B$54)=0," ",SUMIF(Очки!$A$2:$A$54,T46,Очки!$B$2:$B$54))+IF(T46="ОРГ",0,$C46)))))</f>
        <v>0</v>
      </c>
      <c r="V46" s="69"/>
      <c r="W46" s="65" t="str">
        <f>IF($A46="вк","В/К",(IF(V46=0,"0",(IF(SUMIF(Очки!$A$2:$A$54,V46,Очки!$B$2:$B$54)=0," ",SUMIF(Очки!$A$2:$A$54,V46,Очки!$B$2:$B$54))+IF(V46="ОРГ",0,$C46)))))</f>
        <v>0</v>
      </c>
      <c r="X46" s="69"/>
      <c r="Y46" s="65" t="str">
        <f>IF($A46="вк","В/К",(IF(X46=0,"0",(IF(SUMIF(Очки!$A$2:$A$54,X46,Очки!$B$2:$B$54)=0," ",SUMIF(Очки!$A$2:$A$54,X46,Очки!$B$2:$B$54))+IF(X46="ОРГ",0,$C46)))))</f>
        <v>0</v>
      </c>
      <c r="Z46" s="69">
        <v>3</v>
      </c>
      <c r="AA46" s="65">
        <f>IF($A46="вк","В/К",(IF(Z46=0,"0",(IF(SUMIF(Очки!$A$2:$A$54,Z46,Очки!$B$2:$B$54)=0," ",SUMIF(Очки!$A$2:$A$54,Z46,Очки!$B$2:$B$54))+IF(Z46="ОРГ",0,$C46)))))</f>
        <v>20</v>
      </c>
      <c r="AB46" s="69"/>
      <c r="AC46" s="65" t="str">
        <f>IF($A46="вк","В/К",(IF(AB46=0,"0",(IF(SUMIF(Очки!$A$2:$A$54,AB46,Очки!$B$2:$B$54)=0," ",SUMIF(Очки!$A$2:$A$54,AB46,Очки!$B$2:$B$54))+IF(AB46="ОРГ",0,$C46)))))</f>
        <v>0</v>
      </c>
      <c r="AD46" s="69"/>
      <c r="AE46" s="65" t="str">
        <f>IF($A46="вк","В/К",(IF(AD46=0,"0",(IF(SUMIF(Очки!$A$2:$A$54,AD46,Очки!$B$2:$B$54)=0," ",SUMIF(Очки!$A$2:$A$54,AD46,Очки!$B$2:$B$54))+IF(AD46="ОРГ",0,$C46)))))</f>
        <v>0</v>
      </c>
      <c r="AF46" s="69"/>
      <c r="AG46" s="65" t="str">
        <f>IF($A46="вк","В/К",(IF(AF46=0,"0",(IF(SUMIF(Очки!$A$2:$A$54,AF46,Очки!$B$2:$B$54)=0," ",SUMIF(Очки!$A$2:$A$54,AF46,Очки!$B$2:$B$54))+IF(AF46="ОРГ",0,$C46)))))</f>
        <v>0</v>
      </c>
      <c r="AH46" s="69"/>
      <c r="AI46" s="65" t="str">
        <f>IF($A46="вк","В/К",(IF(AH46=0,"0",(IF(SUMIF(Очки!$A$2:$A$54,AH46,Очки!$B$2:$B$54)=0," ",SUMIF(Очки!$A$2:$A$54,AH46,Очки!$B$2:$B$54))+IF(AH46="ОРГ",0,$C46)))))</f>
        <v>0</v>
      </c>
      <c r="AJ46" s="84"/>
      <c r="AK46" s="84"/>
      <c r="AO46" s="82"/>
      <c r="AP46" s="80"/>
    </row>
    <row r="47" spans="1:42" ht="13.5" customHeight="1" x14ac:dyDescent="0.2">
      <c r="A47" s="56" t="s">
        <v>22</v>
      </c>
      <c r="B47" s="59">
        <f t="shared" si="2"/>
        <v>19</v>
      </c>
      <c r="C47" s="66">
        <f>SUMIF(Коэффициенты!$A$2:$A$68,D47,Коэффициенты!$B$2:$B$68)</f>
        <v>0</v>
      </c>
      <c r="D47" s="49">
        <f t="shared" si="3"/>
        <v>29</v>
      </c>
      <c r="E47" s="67">
        <v>1987</v>
      </c>
      <c r="F47" s="68" t="s">
        <v>60</v>
      </c>
      <c r="G47" s="68" t="s">
        <v>40</v>
      </c>
      <c r="H47" s="69">
        <v>4</v>
      </c>
      <c r="I47" s="65">
        <f>IF($A47="вк","В/К",(IF(H47=0,"0",(IF(SUMIF(Очки!$A$2:$A$54,H47,Очки!$B$2:$B$54)=0," ",SUMIF(Очки!$A$2:$A$54,H47,Очки!$B$2:$B$54))+IF(H47="ОРГ",0,$C47)))))</f>
        <v>19</v>
      </c>
      <c r="J47" s="69"/>
      <c r="K47" s="65" t="str">
        <f>IF($A47="вк","В/К",(IF(J47=0,"0",(IF(SUMIF(Очки!$A$2:$A$54,J47,Очки!$B$2:$B$54)=0," ",SUMIF(Очки!$A$2:$A$54,J47,Очки!$B$2:$B$54))+IF(J47="ОРГ",0,$C47)))))</f>
        <v>0</v>
      </c>
      <c r="L47" s="69"/>
      <c r="M47" s="65" t="str">
        <f>IF($A47="вк","В/К",(IF(L47=0,"0",(IF(SUMIF(Очки!$A$2:$A$54,L47,Очки!$B$2:$B$54)=0," ",SUMIF(Очки!$A$2:$A$54,L47,Очки!$B$2:$B$54))+IF(L47="ОРГ",0,$C47)))))</f>
        <v>0</v>
      </c>
      <c r="N47" s="69"/>
      <c r="O47" s="65" t="str">
        <f>IF($A47="вк","В/К",(IF(N47=0,"0",(IF(SUMIF(Очки!$A$2:$A$54,N47,Очки!$B$2:$B$54)=0," ",SUMIF(Очки!$A$2:$A$54,N47,Очки!$B$2:$B$54))+IF(N47="ОРГ",0,$C47)))))</f>
        <v>0</v>
      </c>
      <c r="P47" s="69"/>
      <c r="Q47" s="65" t="str">
        <f>IF($A47="вк","В/К",(IF(P47=0,"0",(IF(SUMIF(Очки!$A$2:$A$54,P47,Очки!$B$2:$B$54)=0," ",SUMIF(Очки!$A$2:$A$54,P47,Очки!$B$2:$B$54))+IF(P47="ОРГ",0,$C47)))))</f>
        <v>0</v>
      </c>
      <c r="R47" s="69"/>
      <c r="S47" s="65" t="str">
        <f>IF($A47="вк","В/К",(IF(R47=0,"0",(IF(SUMIF(Очки!$A$2:$A$54,R47,Очки!$B$2:$B$54)=0," ",SUMIF(Очки!$A$2:$A$54,R47,Очки!$B$2:$B$54))+IF(R47="ОРГ",0,$C47)))))</f>
        <v>0</v>
      </c>
      <c r="T47" s="69"/>
      <c r="U47" s="65" t="str">
        <f>IF($A47="вк","В/К",(IF(T47=0,"0",(IF(SUMIF(Очки!$A$2:$A$54,T47,Очки!$B$2:$B$54)=0," ",SUMIF(Очки!$A$2:$A$54,T47,Очки!$B$2:$B$54))+IF(T47="ОРГ",0,$C47)))))</f>
        <v>0</v>
      </c>
      <c r="V47" s="69"/>
      <c r="W47" s="65" t="str">
        <f>IF($A47="вк","В/К",(IF(V47=0,"0",(IF(SUMIF(Очки!$A$2:$A$54,V47,Очки!$B$2:$B$54)=0," ",SUMIF(Очки!$A$2:$A$54,V47,Очки!$B$2:$B$54))+IF(V47="ОРГ",0,$C47)))))</f>
        <v>0</v>
      </c>
      <c r="X47" s="69"/>
      <c r="Y47" s="65" t="str">
        <f>IF($A47="вк","В/К",(IF(X47=0,"0",(IF(SUMIF(Очки!$A$2:$A$54,X47,Очки!$B$2:$B$54)=0," ",SUMIF(Очки!$A$2:$A$54,X47,Очки!$B$2:$B$54))+IF(X47="ОРГ",0,$C47)))))</f>
        <v>0</v>
      </c>
      <c r="Z47" s="69"/>
      <c r="AA47" s="65" t="str">
        <f>IF($A47="вк","В/К",(IF(Z47=0,"0",(IF(SUMIF(Очки!$A$2:$A$54,Z47,Очки!$B$2:$B$54)=0," ",SUMIF(Очки!$A$2:$A$54,Z47,Очки!$B$2:$B$54))+IF(Z47="ОРГ",0,$C47)))))</f>
        <v>0</v>
      </c>
      <c r="AB47" s="69"/>
      <c r="AC47" s="65" t="str">
        <f>IF($A47="вк","В/К",(IF(AB47=0,"0",(IF(SUMIF(Очки!$A$2:$A$54,AB47,Очки!$B$2:$B$54)=0," ",SUMIF(Очки!$A$2:$A$54,AB47,Очки!$B$2:$B$54))+IF(AB47="ОРГ",0,$C47)))))</f>
        <v>0</v>
      </c>
      <c r="AD47" s="69"/>
      <c r="AE47" s="65" t="str">
        <f>IF($A47="вк","В/К",(IF(AD47=0,"0",(IF(SUMIF(Очки!$A$2:$A$54,AD47,Очки!$B$2:$B$54)=0," ",SUMIF(Очки!$A$2:$A$54,AD47,Очки!$B$2:$B$54))+IF(AD47="ОРГ",0,$C47)))))</f>
        <v>0</v>
      </c>
      <c r="AF47" s="69"/>
      <c r="AG47" s="65" t="str">
        <f>IF($A47="вк","В/К",(IF(AF47=0,"0",(IF(SUMIF(Очки!$A$2:$A$54,AF47,Очки!$B$2:$B$54)=0," ",SUMIF(Очки!$A$2:$A$54,AF47,Очки!$B$2:$B$54))+IF(AF47="ОРГ",0,$C47)))))</f>
        <v>0</v>
      </c>
      <c r="AH47" s="69"/>
      <c r="AI47" s="65" t="str">
        <f>IF($A47="вк","В/К",(IF(AH47=0,"0",(IF(SUMIF(Очки!$A$2:$A$54,AH47,Очки!$B$2:$B$54)=0," ",SUMIF(Очки!$A$2:$A$54,AH47,Очки!$B$2:$B$54))+IF(AH47="ОРГ",0,$C47)))))</f>
        <v>0</v>
      </c>
      <c r="AJ47" s="84"/>
      <c r="AK47" s="84"/>
      <c r="AO47" s="82"/>
      <c r="AP47" s="80"/>
    </row>
    <row r="48" spans="1:42" ht="13.5" customHeight="1" x14ac:dyDescent="0.2">
      <c r="A48" s="56" t="s">
        <v>22</v>
      </c>
      <c r="B48" s="59">
        <f t="shared" si="2"/>
        <v>18</v>
      </c>
      <c r="C48" s="66">
        <f>SUMIF(Коэффициенты!$A$2:$A$68,D48,Коэффициенты!$B$2:$B$68)</f>
        <v>0</v>
      </c>
      <c r="D48" s="49">
        <f t="shared" si="3"/>
        <v>15</v>
      </c>
      <c r="E48" s="67">
        <v>2001</v>
      </c>
      <c r="F48" s="68" t="s">
        <v>208</v>
      </c>
      <c r="G48" s="68"/>
      <c r="H48" s="69"/>
      <c r="I48" s="65" t="str">
        <f>IF($A48="вк","В/К",(IF(H48=0,"0",(IF(SUMIF(Очки!$A$2:$A$54,H48,Очки!$B$2:$B$54)=0," ",SUMIF(Очки!$A$2:$A$54,H48,Очки!$B$2:$B$54))+IF(H48="ОРГ",0,$C48)))))</f>
        <v>0</v>
      </c>
      <c r="J48" s="69"/>
      <c r="K48" s="65" t="str">
        <f>IF($A48="вк","В/К",(IF(J48=0,"0",(IF(SUMIF(Очки!$A$2:$A$54,J48,Очки!$B$2:$B$54)=0," ",SUMIF(Очки!$A$2:$A$54,J48,Очки!$B$2:$B$54))+IF(J48="ОРГ",0,$C48)))))</f>
        <v>0</v>
      </c>
      <c r="L48" s="69"/>
      <c r="M48" s="65" t="str">
        <f>IF($A48="вк","В/К",(IF(L48=0,"0",(IF(SUMIF(Очки!$A$2:$A$54,L48,Очки!$B$2:$B$54)=0," ",SUMIF(Очки!$A$2:$A$54,L48,Очки!$B$2:$B$54))+IF(L48="ОРГ",0,$C48)))))</f>
        <v>0</v>
      </c>
      <c r="N48" s="69"/>
      <c r="O48" s="65" t="str">
        <f>IF($A48="вк","В/К",(IF(N48=0,"0",(IF(SUMIF(Очки!$A$2:$A$54,N48,Очки!$B$2:$B$54)=0," ",SUMIF(Очки!$A$2:$A$54,N48,Очки!$B$2:$B$54))+IF(N48="ОРГ",0,$C48)))))</f>
        <v>0</v>
      </c>
      <c r="P48" s="69"/>
      <c r="Q48" s="65" t="str">
        <f>IF($A48="вк","В/К",(IF(P48=0,"0",(IF(SUMIF(Очки!$A$2:$A$54,P48,Очки!$B$2:$B$54)=0," ",SUMIF(Очки!$A$2:$A$54,P48,Очки!$B$2:$B$54))+IF(P48="ОРГ",0,$C48)))))</f>
        <v>0</v>
      </c>
      <c r="R48" s="69"/>
      <c r="S48" s="65" t="str">
        <f>IF($A48="вк","В/К",(IF(R48=0,"0",(IF(SUMIF(Очки!$A$2:$A$54,R48,Очки!$B$2:$B$54)=0," ",SUMIF(Очки!$A$2:$A$54,R48,Очки!$B$2:$B$54))+IF(R48="ОРГ",0,$C48)))))</f>
        <v>0</v>
      </c>
      <c r="T48" s="69"/>
      <c r="U48" s="65" t="str">
        <f>IF($A48="вк","В/К",(IF(T48=0,"0",(IF(SUMIF(Очки!$A$2:$A$54,T48,Очки!$B$2:$B$54)=0," ",SUMIF(Очки!$A$2:$A$54,T48,Очки!$B$2:$B$54))+IF(T48="ОРГ",0,$C48)))))</f>
        <v>0</v>
      </c>
      <c r="V48" s="69"/>
      <c r="W48" s="65" t="str">
        <f>IF($A48="вк","В/К",(IF(V48=0,"0",(IF(SUMIF(Очки!$A$2:$A$54,V48,Очки!$B$2:$B$54)=0," ",SUMIF(Очки!$A$2:$A$54,V48,Очки!$B$2:$B$54))+IF(V48="ОРГ",0,$C48)))))</f>
        <v>0</v>
      </c>
      <c r="X48" s="69">
        <v>15</v>
      </c>
      <c r="Y48" s="65">
        <f>IF($A48="вк","В/К",(IF(X48=0,"0",(IF(SUMIF(Очки!$A$2:$A$54,X48,Очки!$B$2:$B$54)=0," ",SUMIF(Очки!$A$2:$A$54,X48,Очки!$B$2:$B$54))+IF(X48="ОРГ",0,$C48)))))</f>
        <v>8</v>
      </c>
      <c r="Z48" s="69"/>
      <c r="AA48" s="65" t="str">
        <f>IF($A48="вк","В/К",(IF(Z48=0,"0",(IF(SUMIF(Очки!$A$2:$A$54,Z48,Очки!$B$2:$B$54)=0," ",SUMIF(Очки!$A$2:$A$54,Z48,Очки!$B$2:$B$54))+IF(Z48="ОРГ",0,$C48)))))</f>
        <v>0</v>
      </c>
      <c r="AB48" s="69">
        <v>13</v>
      </c>
      <c r="AC48" s="65">
        <f>IF($A48="вк","В/К",(IF(AB48=0,"0",(IF(SUMIF(Очки!$A$2:$A$54,AB48,Очки!$B$2:$B$54)=0," ",SUMIF(Очки!$A$2:$A$54,AB48,Очки!$B$2:$B$54))+IF(AB48="ОРГ",0,$C48)))))</f>
        <v>10</v>
      </c>
      <c r="AD48" s="69"/>
      <c r="AE48" s="65" t="str">
        <f>IF($A48="вк","В/К",(IF(AD48=0,"0",(IF(SUMIF(Очки!$A$2:$A$54,AD48,Очки!$B$2:$B$54)=0," ",SUMIF(Очки!$A$2:$A$54,AD48,Очки!$B$2:$B$54))+IF(AD48="ОРГ",0,$C48)))))</f>
        <v>0</v>
      </c>
      <c r="AF48" s="69"/>
      <c r="AG48" s="65" t="str">
        <f>IF($A48="вк","В/К",(IF(AF48=0,"0",(IF(SUMIF(Очки!$A$2:$A$54,AF48,Очки!$B$2:$B$54)=0," ",SUMIF(Очки!$A$2:$A$54,AF48,Очки!$B$2:$B$54))+IF(AF48="ОРГ",0,$C48)))))</f>
        <v>0</v>
      </c>
      <c r="AH48" s="69"/>
      <c r="AI48" s="65" t="str">
        <f>IF($A48="вк","В/К",(IF(AH48=0,"0",(IF(SUMIF(Очки!$A$2:$A$54,AH48,Очки!$B$2:$B$54)=0," ",SUMIF(Очки!$A$2:$A$54,AH48,Очки!$B$2:$B$54))+IF(AH48="ОРГ",0,$C48)))))</f>
        <v>0</v>
      </c>
      <c r="AJ48" s="84"/>
      <c r="AK48" s="84"/>
      <c r="AO48" s="82"/>
      <c r="AP48" s="80"/>
    </row>
    <row r="49" spans="1:42" ht="13.5" customHeight="1" x14ac:dyDescent="0.2">
      <c r="A49" s="56" t="s">
        <v>22</v>
      </c>
      <c r="B49" s="59">
        <f t="shared" si="2"/>
        <v>18</v>
      </c>
      <c r="C49" s="66">
        <f>SUMIF(Коэффициенты!$A$2:$A$68,D49,Коэффициенты!$B$2:$B$68)</f>
        <v>0</v>
      </c>
      <c r="D49" s="49">
        <f t="shared" si="3"/>
        <v>2016</v>
      </c>
      <c r="E49" s="67"/>
      <c r="F49" s="68" t="s">
        <v>226</v>
      </c>
      <c r="G49" s="68"/>
      <c r="H49" s="69"/>
      <c r="I49" s="65" t="str">
        <f>IF($A49="вк","В/К",(IF(H49=0,"0",(IF(SUMIF(Очки!$A$2:$A$54,H49,Очки!$B$2:$B$54)=0," ",SUMIF(Очки!$A$2:$A$54,H49,Очки!$B$2:$B$54))+IF(H49="ОРГ",0,$C49)))))</f>
        <v>0</v>
      </c>
      <c r="J49" s="69"/>
      <c r="K49" s="65" t="str">
        <f>IF($A49="вк","В/К",(IF(J49=0,"0",(IF(SUMIF(Очки!$A$2:$A$54,J49,Очки!$B$2:$B$54)=0," ",SUMIF(Очки!$A$2:$A$54,J49,Очки!$B$2:$B$54))+IF(J49="ОРГ",0,$C49)))))</f>
        <v>0</v>
      </c>
      <c r="L49" s="69"/>
      <c r="M49" s="65" t="str">
        <f>IF($A49="вк","В/К",(IF(L49=0,"0",(IF(SUMIF(Очки!$A$2:$A$54,L49,Очки!$B$2:$B$54)=0," ",SUMIF(Очки!$A$2:$A$54,L49,Очки!$B$2:$B$54))+IF(L49="ОРГ",0,$C49)))))</f>
        <v>0</v>
      </c>
      <c r="N49" s="69"/>
      <c r="O49" s="65" t="str">
        <f>IF($A49="вк","В/К",(IF(N49=0,"0",(IF(SUMIF(Очки!$A$2:$A$54,N49,Очки!$B$2:$B$54)=0," ",SUMIF(Очки!$A$2:$A$54,N49,Очки!$B$2:$B$54))+IF(N49="ОРГ",0,$C49)))))</f>
        <v>0</v>
      </c>
      <c r="P49" s="69"/>
      <c r="Q49" s="65" t="str">
        <f>IF($A49="вк","В/К",(IF(P49=0,"0",(IF(SUMIF(Очки!$A$2:$A$54,P49,Очки!$B$2:$B$54)=0," ",SUMIF(Очки!$A$2:$A$54,P49,Очки!$B$2:$B$54))+IF(P49="ОРГ",0,$C49)))))</f>
        <v>0</v>
      </c>
      <c r="R49" s="69"/>
      <c r="S49" s="65" t="str">
        <f>IF($A49="вк","В/К",(IF(R49=0,"0",(IF(SUMIF(Очки!$A$2:$A$54,R49,Очки!$B$2:$B$54)=0," ",SUMIF(Очки!$A$2:$A$54,R49,Очки!$B$2:$B$54))+IF(R49="ОРГ",0,$C49)))))</f>
        <v>0</v>
      </c>
      <c r="T49" s="69"/>
      <c r="U49" s="65" t="str">
        <f>IF($A49="вк","В/К",(IF(T49=0,"0",(IF(SUMIF(Очки!$A$2:$A$54,T49,Очки!$B$2:$B$54)=0," ",SUMIF(Очки!$A$2:$A$54,T49,Очки!$B$2:$B$54))+IF(T49="ОРГ",0,$C49)))))</f>
        <v>0</v>
      </c>
      <c r="V49" s="69"/>
      <c r="W49" s="65" t="str">
        <f>IF($A49="вк","В/К",(IF(V49=0,"0",(IF(SUMIF(Очки!$A$2:$A$54,V49,Очки!$B$2:$B$54)=0," ",SUMIF(Очки!$A$2:$A$54,V49,Очки!$B$2:$B$54))+IF(V49="ОРГ",0,$C49)))))</f>
        <v>0</v>
      </c>
      <c r="X49" s="69"/>
      <c r="Y49" s="65" t="str">
        <f>IF($A49="вк","В/К",(IF(X49=0,"0",(IF(SUMIF(Очки!$A$2:$A$54,X49,Очки!$B$2:$B$54)=0," ",SUMIF(Очки!$A$2:$A$54,X49,Очки!$B$2:$B$54))+IF(X49="ОРГ",0,$C49)))))</f>
        <v>0</v>
      </c>
      <c r="Z49" s="69"/>
      <c r="AA49" s="65" t="str">
        <f>IF($A49="вк","В/К",(IF(Z49=0,"0",(IF(SUMIF(Очки!$A$2:$A$54,Z49,Очки!$B$2:$B$54)=0," ",SUMIF(Очки!$A$2:$A$54,Z49,Очки!$B$2:$B$54))+IF(Z49="ОРГ",0,$C49)))))</f>
        <v>0</v>
      </c>
      <c r="AB49" s="69"/>
      <c r="AC49" s="65" t="str">
        <f>IF($A49="вк","В/К",(IF(AB49=0,"0",(IF(SUMIF(Очки!$A$2:$A$54,AB49,Очки!$B$2:$B$54)=0," ",SUMIF(Очки!$A$2:$A$54,AB49,Очки!$B$2:$B$54))+IF(AB49="ОРГ",0,$C49)))))</f>
        <v>0</v>
      </c>
      <c r="AD49" s="69">
        <v>5</v>
      </c>
      <c r="AE49" s="65">
        <f>IF($A49="вк","В/К",(IF(AD49=0,"0",(IF(SUMIF(Очки!$A$2:$A$54,AD49,Очки!$B$2:$B$54)=0," ",SUMIF(Очки!$A$2:$A$54,AD49,Очки!$B$2:$B$54))+IF(AD49="ОРГ",0,$C49)))))</f>
        <v>18</v>
      </c>
      <c r="AF49" s="69"/>
      <c r="AG49" s="65" t="str">
        <f>IF($A49="вк","В/К",(IF(AF49=0,"0",(IF(SUMIF(Очки!$A$2:$A$54,AF49,Очки!$B$2:$B$54)=0," ",SUMIF(Очки!$A$2:$A$54,AF49,Очки!$B$2:$B$54))+IF(AF49="ОРГ",0,$C49)))))</f>
        <v>0</v>
      </c>
      <c r="AH49" s="69"/>
      <c r="AI49" s="65" t="str">
        <f>IF($A49="вк","В/К",(IF(AH49=0,"0",(IF(SUMIF(Очки!$A$2:$A$54,AH49,Очки!$B$2:$B$54)=0," ",SUMIF(Очки!$A$2:$A$54,AH49,Очки!$B$2:$B$54))+IF(AH49="ОРГ",0,$C49)))))</f>
        <v>0</v>
      </c>
      <c r="AJ49" s="84"/>
      <c r="AK49" s="84"/>
      <c r="AO49" s="82"/>
      <c r="AP49" s="80"/>
    </row>
    <row r="50" spans="1:42" ht="13.5" customHeight="1" x14ac:dyDescent="0.2">
      <c r="A50" s="56" t="s">
        <v>22</v>
      </c>
      <c r="B50" s="59">
        <f t="shared" si="2"/>
        <v>16</v>
      </c>
      <c r="C50" s="66">
        <f>SUMIF(Коэффициенты!$A$2:$A$68,D50,Коэффициенты!$B$2:$B$68)</f>
        <v>0</v>
      </c>
      <c r="D50" s="49">
        <f t="shared" si="3"/>
        <v>30</v>
      </c>
      <c r="E50" s="67">
        <v>1986</v>
      </c>
      <c r="F50" s="68" t="s">
        <v>87</v>
      </c>
      <c r="G50" s="68" t="s">
        <v>88</v>
      </c>
      <c r="H50" s="69"/>
      <c r="I50" s="65" t="str">
        <f>IF($A50="вк","В/К",(IF(H50=0,"0",(IF(SUMIF(Очки!$A$2:$A$54,H50,Очки!$B$2:$B$54)=0," ",SUMIF(Очки!$A$2:$A$54,H50,Очки!$B$2:$B$54))+IF(H50="ОРГ",0,$C50)))))</f>
        <v>0</v>
      </c>
      <c r="J50" s="69">
        <v>7</v>
      </c>
      <c r="K50" s="65">
        <f>IF($A50="вк","В/К",(IF(J50=0,"0",(IF(SUMIF(Очки!$A$2:$A$54,J50,Очки!$B$2:$B$54)=0," ",SUMIF(Очки!$A$2:$A$54,J50,Очки!$B$2:$B$54))+IF(J50="ОРГ",0,$C50)))))</f>
        <v>16</v>
      </c>
      <c r="L50" s="69"/>
      <c r="M50" s="65" t="str">
        <f>IF($A50="вк","В/К",(IF(L50=0,"0",(IF(SUMIF(Очки!$A$2:$A$54,L50,Очки!$B$2:$B$54)=0," ",SUMIF(Очки!$A$2:$A$54,L50,Очки!$B$2:$B$54))+IF(L50="ОРГ",0,$C50)))))</f>
        <v>0</v>
      </c>
      <c r="N50" s="69"/>
      <c r="O50" s="65" t="str">
        <f>IF($A50="вк","В/К",(IF(N50=0,"0",(IF(SUMIF(Очки!$A$2:$A$54,N50,Очки!$B$2:$B$54)=0," ",SUMIF(Очки!$A$2:$A$54,N50,Очки!$B$2:$B$54))+IF(N50="ОРГ",0,$C50)))))</f>
        <v>0</v>
      </c>
      <c r="P50" s="69"/>
      <c r="Q50" s="65" t="str">
        <f>IF($A50="вк","В/К",(IF(P50=0,"0",(IF(SUMIF(Очки!$A$2:$A$54,P50,Очки!$B$2:$B$54)=0," ",SUMIF(Очки!$A$2:$A$54,P50,Очки!$B$2:$B$54))+IF(P50="ОРГ",0,$C50)))))</f>
        <v>0</v>
      </c>
      <c r="R50" s="69"/>
      <c r="S50" s="65" t="str">
        <f>IF($A50="вк","В/К",(IF(R50=0,"0",(IF(SUMIF(Очки!$A$2:$A$54,R50,Очки!$B$2:$B$54)=0," ",SUMIF(Очки!$A$2:$A$54,R50,Очки!$B$2:$B$54))+IF(R50="ОРГ",0,$C50)))))</f>
        <v>0</v>
      </c>
      <c r="T50" s="69"/>
      <c r="U50" s="65" t="str">
        <f>IF($A50="вк","В/К",(IF(T50=0,"0",(IF(SUMIF(Очки!$A$2:$A$54,T50,Очки!$B$2:$B$54)=0," ",SUMIF(Очки!$A$2:$A$54,T50,Очки!$B$2:$B$54))+IF(T50="ОРГ",0,$C50)))))</f>
        <v>0</v>
      </c>
      <c r="V50" s="69"/>
      <c r="W50" s="65" t="str">
        <f>IF($A50="вк","В/К",(IF(V50=0,"0",(IF(SUMIF(Очки!$A$2:$A$54,V50,Очки!$B$2:$B$54)=0," ",SUMIF(Очки!$A$2:$A$54,V50,Очки!$B$2:$B$54))+IF(V50="ОРГ",0,$C50)))))</f>
        <v>0</v>
      </c>
      <c r="X50" s="69"/>
      <c r="Y50" s="65" t="str">
        <f>IF($A50="вк","В/К",(IF(X50=0,"0",(IF(SUMIF(Очки!$A$2:$A$54,X50,Очки!$B$2:$B$54)=0," ",SUMIF(Очки!$A$2:$A$54,X50,Очки!$B$2:$B$54))+IF(X50="ОРГ",0,$C50)))))</f>
        <v>0</v>
      </c>
      <c r="Z50" s="69"/>
      <c r="AA50" s="65" t="str">
        <f>IF($A50="вк","В/К",(IF(Z50=0,"0",(IF(SUMIF(Очки!$A$2:$A$54,Z50,Очки!$B$2:$B$54)=0," ",SUMIF(Очки!$A$2:$A$54,Z50,Очки!$B$2:$B$54))+IF(Z50="ОРГ",0,$C50)))))</f>
        <v>0</v>
      </c>
      <c r="AB50" s="69"/>
      <c r="AC50" s="65" t="str">
        <f>IF($A50="вк","В/К",(IF(AB50=0,"0",(IF(SUMIF(Очки!$A$2:$A$54,AB50,Очки!$B$2:$B$54)=0," ",SUMIF(Очки!$A$2:$A$54,AB50,Очки!$B$2:$B$54))+IF(AB50="ОРГ",0,$C50)))))</f>
        <v>0</v>
      </c>
      <c r="AD50" s="69"/>
      <c r="AE50" s="65" t="str">
        <f>IF($A50="вк","В/К",(IF(AD50=0,"0",(IF(SUMIF(Очки!$A$2:$A$54,AD50,Очки!$B$2:$B$54)=0," ",SUMIF(Очки!$A$2:$A$54,AD50,Очки!$B$2:$B$54))+IF(AD50="ОРГ",0,$C50)))))</f>
        <v>0</v>
      </c>
      <c r="AF50" s="69"/>
      <c r="AG50" s="65" t="str">
        <f>IF($A50="вк","В/К",(IF(AF50=0,"0",(IF(SUMIF(Очки!$A$2:$A$54,AF50,Очки!$B$2:$B$54)=0," ",SUMIF(Очки!$A$2:$A$54,AF50,Очки!$B$2:$B$54))+IF(AF50="ОРГ",0,$C50)))))</f>
        <v>0</v>
      </c>
      <c r="AH50" s="69"/>
      <c r="AI50" s="65" t="str">
        <f>IF($A50="вк","В/К",(IF(AH50=0,"0",(IF(SUMIF(Очки!$A$2:$A$54,AH50,Очки!$B$2:$B$54)=0," ",SUMIF(Очки!$A$2:$A$54,AH50,Очки!$B$2:$B$54))+IF(AH50="ОРГ",0,$C50)))))</f>
        <v>0</v>
      </c>
      <c r="AJ50" s="84"/>
      <c r="AK50" s="84"/>
      <c r="AO50" s="82"/>
      <c r="AP50" s="80"/>
    </row>
    <row r="51" spans="1:42" ht="13.5" customHeight="1" x14ac:dyDescent="0.2">
      <c r="A51" s="56" t="s">
        <v>22</v>
      </c>
      <c r="B51" s="59">
        <f t="shared" si="2"/>
        <v>14</v>
      </c>
      <c r="C51" s="66">
        <f>SUMIF(Коэффициенты!$A$2:$A$68,D51,Коэффициенты!$B$2:$B$68)</f>
        <v>4</v>
      </c>
      <c r="D51" s="49">
        <f t="shared" si="3"/>
        <v>62</v>
      </c>
      <c r="E51" s="67">
        <v>1954</v>
      </c>
      <c r="F51" s="68" t="s">
        <v>184</v>
      </c>
      <c r="G51" s="68"/>
      <c r="H51" s="69">
        <v>13</v>
      </c>
      <c r="I51" s="65">
        <f>IF($A51="вк","В/К",(IF(H51=0,"0",(IF(SUMIF(Очки!$A$2:$A$54,H51,Очки!$B$2:$B$54)=0," ",SUMIF(Очки!$A$2:$A$54,H51,Очки!$B$2:$B$54))+IF(H51="ОРГ",0,$C51)))))</f>
        <v>14</v>
      </c>
      <c r="J51" s="69"/>
      <c r="K51" s="65" t="str">
        <f>IF($A51="вк","В/К",(IF(J51=0,"0",(IF(SUMIF(Очки!$A$2:$A$54,J51,Очки!$B$2:$B$54)=0," ",SUMIF(Очки!$A$2:$A$54,J51,Очки!$B$2:$B$54))+IF(J51="ОРГ",0,$C51)))))</f>
        <v>0</v>
      </c>
      <c r="L51" s="69"/>
      <c r="M51" s="65" t="str">
        <f>IF($A51="вк","В/К",(IF(L51=0,"0",(IF(SUMIF(Очки!$A$2:$A$54,L51,Очки!$B$2:$B$54)=0," ",SUMIF(Очки!$A$2:$A$54,L51,Очки!$B$2:$B$54))+IF(L51="ОРГ",0,$C51)))))</f>
        <v>0</v>
      </c>
      <c r="N51" s="69"/>
      <c r="O51" s="65" t="str">
        <f>IF($A51="вк","В/К",(IF(N51=0,"0",(IF(SUMIF(Очки!$A$2:$A$54,N51,Очки!$B$2:$B$54)=0," ",SUMIF(Очки!$A$2:$A$54,N51,Очки!$B$2:$B$54))+IF(N51="ОРГ",0,$C51)))))</f>
        <v>0</v>
      </c>
      <c r="P51" s="69"/>
      <c r="Q51" s="65" t="str">
        <f>IF($A51="вк","В/К",(IF(P51=0,"0",(IF(SUMIF(Очки!$A$2:$A$54,P51,Очки!$B$2:$B$54)=0," ",SUMIF(Очки!$A$2:$A$54,P51,Очки!$B$2:$B$54))+IF(P51="ОРГ",0,$C51)))))</f>
        <v>0</v>
      </c>
      <c r="R51" s="69"/>
      <c r="S51" s="65" t="str">
        <f>IF($A51="вк","В/К",(IF(R51=0,"0",(IF(SUMIF(Очки!$A$2:$A$54,R51,Очки!$B$2:$B$54)=0," ",SUMIF(Очки!$A$2:$A$54,R51,Очки!$B$2:$B$54))+IF(R51="ОРГ",0,$C51)))))</f>
        <v>0</v>
      </c>
      <c r="T51" s="69"/>
      <c r="U51" s="65" t="str">
        <f>IF($A51="вк","В/К",(IF(T51=0,"0",(IF(SUMIF(Очки!$A$2:$A$54,T51,Очки!$B$2:$B$54)=0," ",SUMIF(Очки!$A$2:$A$54,T51,Очки!$B$2:$B$54))+IF(T51="ОРГ",0,$C51)))))</f>
        <v>0</v>
      </c>
      <c r="V51" s="69"/>
      <c r="W51" s="65" t="str">
        <f>IF($A51="вк","В/К",(IF(V51=0,"0",(IF(SUMIF(Очки!$A$2:$A$54,V51,Очки!$B$2:$B$54)=0," ",SUMIF(Очки!$A$2:$A$54,V51,Очки!$B$2:$B$54))+IF(V51="ОРГ",0,$C51)))))</f>
        <v>0</v>
      </c>
      <c r="X51" s="69"/>
      <c r="Y51" s="65" t="str">
        <f>IF($A51="вк","В/К",(IF(X51=0,"0",(IF(SUMIF(Очки!$A$2:$A$54,X51,Очки!$B$2:$B$54)=0," ",SUMIF(Очки!$A$2:$A$54,X51,Очки!$B$2:$B$54))+IF(X51="ОРГ",0,$C51)))))</f>
        <v>0</v>
      </c>
      <c r="Z51" s="69"/>
      <c r="AA51" s="65" t="str">
        <f>IF($A51="вк","В/К",(IF(Z51=0,"0",(IF(SUMIF(Очки!$A$2:$A$54,Z51,Очки!$B$2:$B$54)=0," ",SUMIF(Очки!$A$2:$A$54,Z51,Очки!$B$2:$B$54))+IF(Z51="ОРГ",0,$C51)))))</f>
        <v>0</v>
      </c>
      <c r="AB51" s="69"/>
      <c r="AC51" s="65" t="str">
        <f>IF($A51="вк","В/К",(IF(AB51=0,"0",(IF(SUMIF(Очки!$A$2:$A$54,AB51,Очки!$B$2:$B$54)=0," ",SUMIF(Очки!$A$2:$A$54,AB51,Очки!$B$2:$B$54))+IF(AB51="ОРГ",0,$C51)))))</f>
        <v>0</v>
      </c>
      <c r="AD51" s="69"/>
      <c r="AE51" s="65" t="str">
        <f>IF($A51="вк","В/К",(IF(AD51=0,"0",(IF(SUMIF(Очки!$A$2:$A$54,AD51,Очки!$B$2:$B$54)=0," ",SUMIF(Очки!$A$2:$A$54,AD51,Очки!$B$2:$B$54))+IF(AD51="ОРГ",0,$C51)))))</f>
        <v>0</v>
      </c>
      <c r="AF51" s="69"/>
      <c r="AG51" s="65" t="str">
        <f>IF($A51="вк","В/К",(IF(AF51=0,"0",(IF(SUMIF(Очки!$A$2:$A$54,AF51,Очки!$B$2:$B$54)=0," ",SUMIF(Очки!$A$2:$A$54,AF51,Очки!$B$2:$B$54))+IF(AF51="ОРГ",0,$C51)))))</f>
        <v>0</v>
      </c>
      <c r="AH51" s="69"/>
      <c r="AI51" s="65" t="str">
        <f>IF($A51="вк","В/К",(IF(AH51=0,"0",(IF(SUMIF(Очки!$A$2:$A$54,AH51,Очки!$B$2:$B$54)=0," ",SUMIF(Очки!$A$2:$A$54,AH51,Очки!$B$2:$B$54))+IF(AH51="ОРГ",0,$C51)))))</f>
        <v>0</v>
      </c>
      <c r="AJ51" s="84"/>
      <c r="AK51" s="84"/>
      <c r="AO51" s="82"/>
      <c r="AP51" s="80"/>
    </row>
    <row r="52" spans="1:42" ht="13.5" customHeight="1" x14ac:dyDescent="0.2">
      <c r="A52" s="56" t="s">
        <v>22</v>
      </c>
      <c r="B52" s="59">
        <f t="shared" si="2"/>
        <v>13</v>
      </c>
      <c r="C52" s="66">
        <f>SUMIF(Коэффициенты!$A$2:$A$68,D52,Коэффициенты!$B$2:$B$68)</f>
        <v>0</v>
      </c>
      <c r="D52" s="49">
        <f t="shared" si="3"/>
        <v>19</v>
      </c>
      <c r="E52" s="67">
        <v>1997</v>
      </c>
      <c r="F52" s="68" t="s">
        <v>194</v>
      </c>
      <c r="G52" s="68"/>
      <c r="H52" s="69"/>
      <c r="I52" s="65" t="str">
        <f>IF($A52="вк","В/К",(IF(H52=0,"0",(IF(SUMIF(Очки!$A$2:$A$54,H52,Очки!$B$2:$B$54)=0," ",SUMIF(Очки!$A$2:$A$54,H52,Очки!$B$2:$B$54))+IF(H52="ОРГ",0,$C52)))))</f>
        <v>0</v>
      </c>
      <c r="J52" s="69">
        <v>10</v>
      </c>
      <c r="K52" s="65">
        <f>IF($A52="вк","В/К",(IF(J52=0,"0",(IF(SUMIF(Очки!$A$2:$A$54,J52,Очки!$B$2:$B$54)=0," ",SUMIF(Очки!$A$2:$A$54,J52,Очки!$B$2:$B$54))+IF(J52="ОРГ",0,$C52)))))</f>
        <v>13</v>
      </c>
      <c r="L52" s="69"/>
      <c r="M52" s="65" t="str">
        <f>IF($A52="вк","В/К",(IF(L52=0,"0",(IF(SUMIF(Очки!$A$2:$A$54,L52,Очки!$B$2:$B$54)=0," ",SUMIF(Очки!$A$2:$A$54,L52,Очки!$B$2:$B$54))+IF(L52="ОРГ",0,$C52)))))</f>
        <v>0</v>
      </c>
      <c r="N52" s="69"/>
      <c r="O52" s="65" t="str">
        <f>IF($A52="вк","В/К",(IF(N52=0,"0",(IF(SUMIF(Очки!$A$2:$A$54,N52,Очки!$B$2:$B$54)=0," ",SUMIF(Очки!$A$2:$A$54,N52,Очки!$B$2:$B$54))+IF(N52="ОРГ",0,$C52)))))</f>
        <v>0</v>
      </c>
      <c r="P52" s="69"/>
      <c r="Q52" s="65" t="str">
        <f>IF($A52="вк","В/К",(IF(P52=0,"0",(IF(SUMIF(Очки!$A$2:$A$54,P52,Очки!$B$2:$B$54)=0," ",SUMIF(Очки!$A$2:$A$54,P52,Очки!$B$2:$B$54))+IF(P52="ОРГ",0,$C52)))))</f>
        <v>0</v>
      </c>
      <c r="R52" s="69"/>
      <c r="S52" s="65" t="str">
        <f>IF($A52="вк","В/К",(IF(R52=0,"0",(IF(SUMIF(Очки!$A$2:$A$54,R52,Очки!$B$2:$B$54)=0," ",SUMIF(Очки!$A$2:$A$54,R52,Очки!$B$2:$B$54))+IF(R52="ОРГ",0,$C52)))))</f>
        <v>0</v>
      </c>
      <c r="T52" s="69"/>
      <c r="U52" s="65" t="str">
        <f>IF($A52="вк","В/К",(IF(T52=0,"0",(IF(SUMIF(Очки!$A$2:$A$54,T52,Очки!$B$2:$B$54)=0," ",SUMIF(Очки!$A$2:$A$54,T52,Очки!$B$2:$B$54))+IF(T52="ОРГ",0,$C52)))))</f>
        <v>0</v>
      </c>
      <c r="V52" s="69"/>
      <c r="W52" s="65" t="str">
        <f>IF($A52="вк","В/К",(IF(V52=0,"0",(IF(SUMIF(Очки!$A$2:$A$54,V52,Очки!$B$2:$B$54)=0," ",SUMIF(Очки!$A$2:$A$54,V52,Очки!$B$2:$B$54))+IF(V52="ОРГ",0,$C52)))))</f>
        <v>0</v>
      </c>
      <c r="X52" s="69"/>
      <c r="Y52" s="65" t="str">
        <f>IF($A52="вк","В/К",(IF(X52=0,"0",(IF(SUMIF(Очки!$A$2:$A$54,X52,Очки!$B$2:$B$54)=0," ",SUMIF(Очки!$A$2:$A$54,X52,Очки!$B$2:$B$54))+IF(X52="ОРГ",0,$C52)))))</f>
        <v>0</v>
      </c>
      <c r="Z52" s="69"/>
      <c r="AA52" s="65" t="str">
        <f>IF($A52="вк","В/К",(IF(Z52=0,"0",(IF(SUMIF(Очки!$A$2:$A$54,Z52,Очки!$B$2:$B$54)=0," ",SUMIF(Очки!$A$2:$A$54,Z52,Очки!$B$2:$B$54))+IF(Z52="ОРГ",0,$C52)))))</f>
        <v>0</v>
      </c>
      <c r="AB52" s="69"/>
      <c r="AC52" s="65" t="str">
        <f>IF($A52="вк","В/К",(IF(AB52=0,"0",(IF(SUMIF(Очки!$A$2:$A$54,AB52,Очки!$B$2:$B$54)=0," ",SUMIF(Очки!$A$2:$A$54,AB52,Очки!$B$2:$B$54))+IF(AB52="ОРГ",0,$C52)))))</f>
        <v>0</v>
      </c>
      <c r="AD52" s="69"/>
      <c r="AE52" s="65" t="str">
        <f>IF($A52="вк","В/К",(IF(AD52=0,"0",(IF(SUMIF(Очки!$A$2:$A$54,AD52,Очки!$B$2:$B$54)=0," ",SUMIF(Очки!$A$2:$A$54,AD52,Очки!$B$2:$B$54))+IF(AD52="ОРГ",0,$C52)))))</f>
        <v>0</v>
      </c>
      <c r="AF52" s="69"/>
      <c r="AG52" s="65" t="str">
        <f>IF($A52="вк","В/К",(IF(AF52=0,"0",(IF(SUMIF(Очки!$A$2:$A$54,AF52,Очки!$B$2:$B$54)=0," ",SUMIF(Очки!$A$2:$A$54,AF52,Очки!$B$2:$B$54))+IF(AF52="ОРГ",0,$C52)))))</f>
        <v>0</v>
      </c>
      <c r="AH52" s="69"/>
      <c r="AI52" s="65" t="str">
        <f>IF($A52="вк","В/К",(IF(AH52=0,"0",(IF(SUMIF(Очки!$A$2:$A$54,AH52,Очки!$B$2:$B$54)=0," ",SUMIF(Очки!$A$2:$A$54,AH52,Очки!$B$2:$B$54))+IF(AH52="ОРГ",0,$C52)))))</f>
        <v>0</v>
      </c>
      <c r="AJ52" s="84"/>
      <c r="AK52" s="84"/>
    </row>
    <row r="53" spans="1:42" ht="13.5" customHeight="1" x14ac:dyDescent="0.2">
      <c r="A53" s="56" t="s">
        <v>22</v>
      </c>
      <c r="B53" s="59">
        <f t="shared" si="2"/>
        <v>12</v>
      </c>
      <c r="C53" s="66">
        <f>SUMIF(Коэффициенты!$A$2:$A$68,D53,Коэффициенты!$B$2:$B$68)</f>
        <v>0</v>
      </c>
      <c r="D53" s="49">
        <f t="shared" si="3"/>
        <v>20</v>
      </c>
      <c r="E53" s="67">
        <v>1996</v>
      </c>
      <c r="F53" s="68" t="s">
        <v>166</v>
      </c>
      <c r="G53" s="68"/>
      <c r="H53" s="69"/>
      <c r="I53" s="65" t="str">
        <f>IF($A53="вк","В/К",(IF(H53=0,"0",(IF(SUMIF(Очки!$A$2:$A$54,H53,Очки!$B$2:$B$54)=0," ",SUMIF(Очки!$A$2:$A$54,H53,Очки!$B$2:$B$54))+IF(H53="ОРГ",0,$C53)))))</f>
        <v>0</v>
      </c>
      <c r="J53" s="69"/>
      <c r="K53" s="65" t="str">
        <f>IF($A53="вк","В/К",(IF(J53=0,"0",(IF(SUMIF(Очки!$A$2:$A$54,J53,Очки!$B$2:$B$54)=0," ",SUMIF(Очки!$A$2:$A$54,J53,Очки!$B$2:$B$54))+IF(J53="ОРГ",0,$C53)))))</f>
        <v>0</v>
      </c>
      <c r="L53" s="69">
        <v>11</v>
      </c>
      <c r="M53" s="65">
        <f>IF($A53="вк","В/К",(IF(L53=0,"0",(IF(SUMIF(Очки!$A$2:$A$54,L53,Очки!$B$2:$B$54)=0," ",SUMIF(Очки!$A$2:$A$54,L53,Очки!$B$2:$B$54))+IF(L53="ОРГ",0,$C53)))))</f>
        <v>12</v>
      </c>
      <c r="N53" s="69"/>
      <c r="O53" s="65" t="str">
        <f>IF($A53="вк","В/К",(IF(N53=0,"0",(IF(SUMIF(Очки!$A$2:$A$54,N53,Очки!$B$2:$B$54)=0," ",SUMIF(Очки!$A$2:$A$54,N53,Очки!$B$2:$B$54))+IF(N53="ОРГ",0,$C53)))))</f>
        <v>0</v>
      </c>
      <c r="P53" s="69"/>
      <c r="Q53" s="65" t="str">
        <f>IF($A53="вк","В/К",(IF(P53=0,"0",(IF(SUMIF(Очки!$A$2:$A$54,P53,Очки!$B$2:$B$54)=0," ",SUMIF(Очки!$A$2:$A$54,P53,Очки!$B$2:$B$54))+IF(P53="ОРГ",0,$C53)))))</f>
        <v>0</v>
      </c>
      <c r="R53" s="69"/>
      <c r="S53" s="65" t="str">
        <f>IF($A53="вк","В/К",(IF(R53=0,"0",(IF(SUMIF(Очки!$A$2:$A$54,R53,Очки!$B$2:$B$54)=0," ",SUMIF(Очки!$A$2:$A$54,R53,Очки!$B$2:$B$54))+IF(R53="ОРГ",0,$C53)))))</f>
        <v>0</v>
      </c>
      <c r="T53" s="69"/>
      <c r="U53" s="65" t="str">
        <f>IF($A53="вк","В/К",(IF(T53=0,"0",(IF(SUMIF(Очки!$A$2:$A$54,T53,Очки!$B$2:$B$54)=0," ",SUMIF(Очки!$A$2:$A$54,T53,Очки!$B$2:$B$54))+IF(T53="ОРГ",0,$C53)))))</f>
        <v>0</v>
      </c>
      <c r="V53" s="69"/>
      <c r="W53" s="65" t="str">
        <f>IF($A53="вк","В/К",(IF(V53=0,"0",(IF(SUMIF(Очки!$A$2:$A$54,V53,Очки!$B$2:$B$54)=0," ",SUMIF(Очки!$A$2:$A$54,V53,Очки!$B$2:$B$54))+IF(V53="ОРГ",0,$C53)))))</f>
        <v>0</v>
      </c>
      <c r="X53" s="69"/>
      <c r="Y53" s="65" t="str">
        <f>IF($A53="вк","В/К",(IF(X53=0,"0",(IF(SUMIF(Очки!$A$2:$A$54,X53,Очки!$B$2:$B$54)=0," ",SUMIF(Очки!$A$2:$A$54,X53,Очки!$B$2:$B$54))+IF(X53="ОРГ",0,$C53)))))</f>
        <v>0</v>
      </c>
      <c r="Z53" s="69"/>
      <c r="AA53" s="65" t="str">
        <f>IF($A53="вк","В/К",(IF(Z53=0,"0",(IF(SUMIF(Очки!$A$2:$A$54,Z53,Очки!$B$2:$B$54)=0," ",SUMIF(Очки!$A$2:$A$54,Z53,Очки!$B$2:$B$54))+IF(Z53="ОРГ",0,$C53)))))</f>
        <v>0</v>
      </c>
      <c r="AB53" s="69"/>
      <c r="AC53" s="65" t="str">
        <f>IF($A53="вк","В/К",(IF(AB53=0,"0",(IF(SUMIF(Очки!$A$2:$A$54,AB53,Очки!$B$2:$B$54)=0," ",SUMIF(Очки!$A$2:$A$54,AB53,Очки!$B$2:$B$54))+IF(AB53="ОРГ",0,$C53)))))</f>
        <v>0</v>
      </c>
      <c r="AD53" s="69"/>
      <c r="AE53" s="65" t="str">
        <f>IF($A53="вк","В/К",(IF(AD53=0,"0",(IF(SUMIF(Очки!$A$2:$A$54,AD53,Очки!$B$2:$B$54)=0," ",SUMIF(Очки!$A$2:$A$54,AD53,Очки!$B$2:$B$54))+IF(AD53="ОРГ",0,$C53)))))</f>
        <v>0</v>
      </c>
      <c r="AF53" s="69"/>
      <c r="AG53" s="65" t="str">
        <f>IF($A53="вк","В/К",(IF(AF53=0,"0",(IF(SUMIF(Очки!$A$2:$A$54,AF53,Очки!$B$2:$B$54)=0," ",SUMIF(Очки!$A$2:$A$54,AF53,Очки!$B$2:$B$54))+IF(AF53="ОРГ",0,$C53)))))</f>
        <v>0</v>
      </c>
      <c r="AH53" s="69"/>
      <c r="AI53" s="65" t="str">
        <f>IF($A53="вк","В/К",(IF(AH53=0,"0",(IF(SUMIF(Очки!$A$2:$A$54,AH53,Очки!$B$2:$B$54)=0," ",SUMIF(Очки!$A$2:$A$54,AH53,Очки!$B$2:$B$54))+IF(AH53="ОРГ",0,$C53)))))</f>
        <v>0</v>
      </c>
      <c r="AJ53" s="84"/>
      <c r="AK53" s="84"/>
    </row>
    <row r="54" spans="1:42" ht="13.5" customHeight="1" x14ac:dyDescent="0.2">
      <c r="A54" s="56" t="s">
        <v>22</v>
      </c>
      <c r="B54" s="59">
        <f t="shared" si="2"/>
        <v>12</v>
      </c>
      <c r="C54" s="66">
        <f>SUMIF(Коэффициенты!$A$2:$A$68,D54,Коэффициенты!$B$2:$B$68)</f>
        <v>0</v>
      </c>
      <c r="D54" s="49">
        <f t="shared" si="3"/>
        <v>30</v>
      </c>
      <c r="E54" s="67">
        <v>1986</v>
      </c>
      <c r="F54" s="68" t="s">
        <v>167</v>
      </c>
      <c r="G54" s="68"/>
      <c r="H54" s="69"/>
      <c r="I54" s="65" t="str">
        <f>IF($A54="вк","В/К",(IF(H54=0,"0",(IF(SUMIF(Очки!$A$2:$A$54,H54,Очки!$B$2:$B$54)=0," ",SUMIF(Очки!$A$2:$A$54,H54,Очки!$B$2:$B$54))+IF(H54="ОРГ",0,$C54)))))</f>
        <v>0</v>
      </c>
      <c r="J54" s="69"/>
      <c r="K54" s="65" t="str">
        <f>IF($A54="вк","В/К",(IF(J54=0,"0",(IF(SUMIF(Очки!$A$2:$A$54,J54,Очки!$B$2:$B$54)=0," ",SUMIF(Очки!$A$2:$A$54,J54,Очки!$B$2:$B$54))+IF(J54="ОРГ",0,$C54)))))</f>
        <v>0</v>
      </c>
      <c r="L54" s="69">
        <v>18</v>
      </c>
      <c r="M54" s="65">
        <f>IF($A54="вк","В/К",(IF(L54=0,"0",(IF(SUMIF(Очки!$A$2:$A$54,L54,Очки!$B$2:$B$54)=0," ",SUMIF(Очки!$A$2:$A$54,L54,Очки!$B$2:$B$54))+IF(L54="ОРГ",0,$C54)))))</f>
        <v>5</v>
      </c>
      <c r="N54" s="69"/>
      <c r="O54" s="65" t="str">
        <f>IF($A54="вк","В/К",(IF(N54=0,"0",(IF(SUMIF(Очки!$A$2:$A$54,N54,Очки!$B$2:$B$54)=0," ",SUMIF(Очки!$A$2:$A$54,N54,Очки!$B$2:$B$54))+IF(N54="ОРГ",0,$C54)))))</f>
        <v>0</v>
      </c>
      <c r="P54" s="69"/>
      <c r="Q54" s="65" t="str">
        <f>IF($A54="вк","В/К",(IF(P54=0,"0",(IF(SUMIF(Очки!$A$2:$A$54,P54,Очки!$B$2:$B$54)=0," ",SUMIF(Очки!$A$2:$A$54,P54,Очки!$B$2:$B$54))+IF(P54="ОРГ",0,$C54)))))</f>
        <v>0</v>
      </c>
      <c r="R54" s="69"/>
      <c r="S54" s="65" t="str">
        <f>IF($A54="вк","В/К",(IF(R54=0,"0",(IF(SUMIF(Очки!$A$2:$A$54,R54,Очки!$B$2:$B$54)=0," ",SUMIF(Очки!$A$2:$A$54,R54,Очки!$B$2:$B$54))+IF(R54="ОРГ",0,$C54)))))</f>
        <v>0</v>
      </c>
      <c r="T54" s="69"/>
      <c r="U54" s="65" t="str">
        <f>IF($A54="вк","В/К",(IF(T54=0,"0",(IF(SUMIF(Очки!$A$2:$A$54,T54,Очки!$B$2:$B$54)=0," ",SUMIF(Очки!$A$2:$A$54,T54,Очки!$B$2:$B$54))+IF(T54="ОРГ",0,$C54)))))</f>
        <v>0</v>
      </c>
      <c r="V54" s="69"/>
      <c r="W54" s="65" t="str">
        <f>IF($A54="вк","В/К",(IF(V54=0,"0",(IF(SUMIF(Очки!$A$2:$A$54,V54,Очки!$B$2:$B$54)=0," ",SUMIF(Очки!$A$2:$A$54,V54,Очки!$B$2:$B$54))+IF(V54="ОРГ",0,$C54)))))</f>
        <v>0</v>
      </c>
      <c r="X54" s="69">
        <v>16</v>
      </c>
      <c r="Y54" s="65">
        <f>IF($A54="вк","В/К",(IF(X54=0,"0",(IF(SUMIF(Очки!$A$2:$A$54,X54,Очки!$B$2:$B$54)=0," ",SUMIF(Очки!$A$2:$A$54,X54,Очки!$B$2:$B$54))+IF(X54="ОРГ",0,$C54)))))</f>
        <v>7</v>
      </c>
      <c r="Z54" s="69"/>
      <c r="AA54" s="65" t="str">
        <f>IF($A54="вк","В/К",(IF(Z54=0,"0",(IF(SUMIF(Очки!$A$2:$A$54,Z54,Очки!$B$2:$B$54)=0," ",SUMIF(Очки!$A$2:$A$54,Z54,Очки!$B$2:$B$54))+IF(Z54="ОРГ",0,$C54)))))</f>
        <v>0</v>
      </c>
      <c r="AB54" s="69"/>
      <c r="AC54" s="65" t="str">
        <f>IF($A54="вк","В/К",(IF(AB54=0,"0",(IF(SUMIF(Очки!$A$2:$A$54,AB54,Очки!$B$2:$B$54)=0," ",SUMIF(Очки!$A$2:$A$54,AB54,Очки!$B$2:$B$54))+IF(AB54="ОРГ",0,$C54)))))</f>
        <v>0</v>
      </c>
      <c r="AD54" s="69"/>
      <c r="AE54" s="65" t="str">
        <f>IF($A54="вк","В/К",(IF(AD54=0,"0",(IF(SUMIF(Очки!$A$2:$A$54,AD54,Очки!$B$2:$B$54)=0," ",SUMIF(Очки!$A$2:$A$54,AD54,Очки!$B$2:$B$54))+IF(AD54="ОРГ",0,$C54)))))</f>
        <v>0</v>
      </c>
      <c r="AF54" s="69"/>
      <c r="AG54" s="65" t="str">
        <f>IF($A54="вк","В/К",(IF(AF54=0,"0",(IF(SUMIF(Очки!$A$2:$A$54,AF54,Очки!$B$2:$B$54)=0," ",SUMIF(Очки!$A$2:$A$54,AF54,Очки!$B$2:$B$54))+IF(AF54="ОРГ",0,$C54)))))</f>
        <v>0</v>
      </c>
      <c r="AH54" s="69"/>
      <c r="AI54" s="65" t="str">
        <f>IF($A54="вк","В/К",(IF(AH54=0,"0",(IF(SUMIF(Очки!$A$2:$A$54,AH54,Очки!$B$2:$B$54)=0," ",SUMIF(Очки!$A$2:$A$54,AH54,Очки!$B$2:$B$54))+IF(AH54="ОРГ",0,$C54)))))</f>
        <v>0</v>
      </c>
      <c r="AJ54" s="84"/>
      <c r="AK54" s="84"/>
    </row>
    <row r="55" spans="1:42" ht="13.5" customHeight="1" x14ac:dyDescent="0.2">
      <c r="A55" s="56" t="s">
        <v>22</v>
      </c>
      <c r="B55" s="59">
        <f t="shared" si="2"/>
        <v>12</v>
      </c>
      <c r="C55" s="66">
        <f>SUMIF(Коэффициенты!$A$2:$A$68,D55,Коэффициенты!$B$2:$B$68)</f>
        <v>0</v>
      </c>
      <c r="D55" s="49">
        <f t="shared" si="3"/>
        <v>14</v>
      </c>
      <c r="E55" s="67">
        <v>2002</v>
      </c>
      <c r="F55" s="68" t="s">
        <v>219</v>
      </c>
      <c r="G55" s="68"/>
      <c r="H55" s="69"/>
      <c r="I55" s="65" t="str">
        <f>IF($A55="вк","В/К",(IF(H55=0,"0",(IF(SUMIF(Очки!$A$2:$A$54,H55,Очки!$B$2:$B$54)=0," ",SUMIF(Очки!$A$2:$A$54,H55,Очки!$B$2:$B$54))+IF(H55="ОРГ",0,$C55)))))</f>
        <v>0</v>
      </c>
      <c r="J55" s="69"/>
      <c r="K55" s="65" t="str">
        <f>IF($A55="вк","В/К",(IF(J55=0,"0",(IF(SUMIF(Очки!$A$2:$A$54,J55,Очки!$B$2:$B$54)=0," ",SUMIF(Очки!$A$2:$A$54,J55,Очки!$B$2:$B$54))+IF(J55="ОРГ",0,$C55)))))</f>
        <v>0</v>
      </c>
      <c r="L55" s="69"/>
      <c r="M55" s="65" t="str">
        <f>IF($A55="вк","В/К",(IF(L55=0,"0",(IF(SUMIF(Очки!$A$2:$A$54,L55,Очки!$B$2:$B$54)=0," ",SUMIF(Очки!$A$2:$A$54,L55,Очки!$B$2:$B$54))+IF(L55="ОРГ",0,$C55)))))</f>
        <v>0</v>
      </c>
      <c r="N55" s="69"/>
      <c r="O55" s="65" t="str">
        <f>IF($A55="вк","В/К",(IF(N55=0,"0",(IF(SUMIF(Очки!$A$2:$A$54,N55,Очки!$B$2:$B$54)=0," ",SUMIF(Очки!$A$2:$A$54,N55,Очки!$B$2:$B$54))+IF(N55="ОРГ",0,$C55)))))</f>
        <v>0</v>
      </c>
      <c r="P55" s="69"/>
      <c r="Q55" s="65" t="str">
        <f>IF($A55="вк","В/К",(IF(P55=0,"0",(IF(SUMIF(Очки!$A$2:$A$54,P55,Очки!$B$2:$B$54)=0," ",SUMIF(Очки!$A$2:$A$54,P55,Очки!$B$2:$B$54))+IF(P55="ОРГ",0,$C55)))))</f>
        <v>0</v>
      </c>
      <c r="R55" s="69"/>
      <c r="S55" s="65" t="str">
        <f>IF($A55="вк","В/К",(IF(R55=0,"0",(IF(SUMIF(Очки!$A$2:$A$54,R55,Очки!$B$2:$B$54)=0," ",SUMIF(Очки!$A$2:$A$54,R55,Очки!$B$2:$B$54))+IF(R55="ОРГ",0,$C55)))))</f>
        <v>0</v>
      </c>
      <c r="T55" s="69"/>
      <c r="U55" s="65" t="str">
        <f>IF($A55="вк","В/К",(IF(T55=0,"0",(IF(SUMIF(Очки!$A$2:$A$54,T55,Очки!$B$2:$B$54)=0," ",SUMIF(Очки!$A$2:$A$54,T55,Очки!$B$2:$B$54))+IF(T55="ОРГ",0,$C55)))))</f>
        <v>0</v>
      </c>
      <c r="V55" s="69"/>
      <c r="W55" s="65" t="str">
        <f>IF($A55="вк","В/К",(IF(V55=0,"0",(IF(SUMIF(Очки!$A$2:$A$54,V55,Очки!$B$2:$B$54)=0," ",SUMIF(Очки!$A$2:$A$54,V55,Очки!$B$2:$B$54))+IF(V55="ОРГ",0,$C55)))))</f>
        <v>0</v>
      </c>
      <c r="X55" s="69"/>
      <c r="Y55" s="65" t="str">
        <f>IF($A55="вк","В/К",(IF(X55=0,"0",(IF(SUMIF(Очки!$A$2:$A$54,X55,Очки!$B$2:$B$54)=0," ",SUMIF(Очки!$A$2:$A$54,X55,Очки!$B$2:$B$54))+IF(X55="ОРГ",0,$C55)))))</f>
        <v>0</v>
      </c>
      <c r="Z55" s="69"/>
      <c r="AA55" s="65" t="str">
        <f>IF($A55="вк","В/К",(IF(Z55=0,"0",(IF(SUMIF(Очки!$A$2:$A$54,Z55,Очки!$B$2:$B$54)=0," ",SUMIF(Очки!$A$2:$A$54,Z55,Очки!$B$2:$B$54))+IF(Z55="ОРГ",0,$C55)))))</f>
        <v>0</v>
      </c>
      <c r="AB55" s="69"/>
      <c r="AC55" s="65" t="str">
        <f>IF($A55="вк","В/К",(IF(AB55=0,"0",(IF(SUMIF(Очки!$A$2:$A$54,AB55,Очки!$B$2:$B$54)=0," ",SUMIF(Очки!$A$2:$A$54,AB55,Очки!$B$2:$B$54))+IF(AB55="ОРГ",0,$C55)))))</f>
        <v>0</v>
      </c>
      <c r="AD55" s="69"/>
      <c r="AE55" s="65" t="str">
        <f>IF($A55="вк","В/К",(IF(AD55=0,"0",(IF(SUMIF(Очки!$A$2:$A$54,AD55,Очки!$B$2:$B$54)=0," ",SUMIF(Очки!$A$2:$A$54,AD55,Очки!$B$2:$B$54))+IF(AD55="ОРГ",0,$C55)))))</f>
        <v>0</v>
      </c>
      <c r="AF55" s="69"/>
      <c r="AG55" s="65" t="str">
        <f>IF($A55="вк","В/К",(IF(AF55=0,"0",(IF(SUMIF(Очки!$A$2:$A$54,AF55,Очки!$B$2:$B$54)=0," ",SUMIF(Очки!$A$2:$A$54,AF55,Очки!$B$2:$B$54))+IF(AF55="ОРГ",0,$C55)))))</f>
        <v>0</v>
      </c>
      <c r="AH55" s="69">
        <v>11</v>
      </c>
      <c r="AI55" s="65">
        <f>IF($A55="вк","В/К",(IF(AH55=0,"0",(IF(SUMIF(Очки!$A$2:$A$54,AH55,Очки!$B$2:$B$54)=0," ",SUMIF(Очки!$A$2:$A$54,AH55,Очки!$B$2:$B$54))+IF(AH55="ОРГ",0,$C55)))))</f>
        <v>12</v>
      </c>
      <c r="AJ55" s="84"/>
      <c r="AK55" s="84"/>
    </row>
    <row r="56" spans="1:42" ht="13.5" customHeight="1" x14ac:dyDescent="0.2">
      <c r="A56" s="56" t="s">
        <v>22</v>
      </c>
      <c r="B56" s="59">
        <f t="shared" si="2"/>
        <v>12</v>
      </c>
      <c r="C56" s="66">
        <f>SUMIF(Коэффициенты!$A$2:$A$68,D56,Коэффициенты!$B$2:$B$68)</f>
        <v>0</v>
      </c>
      <c r="D56" s="49">
        <f t="shared" si="3"/>
        <v>14</v>
      </c>
      <c r="E56" s="67">
        <v>2002</v>
      </c>
      <c r="F56" s="68" t="s">
        <v>220</v>
      </c>
      <c r="G56" s="68"/>
      <c r="H56" s="69"/>
      <c r="I56" s="65" t="str">
        <f>IF($A56="вк","В/К",(IF(H56=0,"0",(IF(SUMIF(Очки!$A$2:$A$54,H56,Очки!$B$2:$B$54)=0," ",SUMIF(Очки!$A$2:$A$54,H56,Очки!$B$2:$B$54))+IF(H56="ОРГ",0,$C56)))))</f>
        <v>0</v>
      </c>
      <c r="J56" s="69"/>
      <c r="K56" s="65" t="str">
        <f>IF($A56="вк","В/К",(IF(J56=0,"0",(IF(SUMIF(Очки!$A$2:$A$54,J56,Очки!$B$2:$B$54)=0," ",SUMIF(Очки!$A$2:$A$54,J56,Очки!$B$2:$B$54))+IF(J56="ОРГ",0,$C56)))))</f>
        <v>0</v>
      </c>
      <c r="L56" s="69"/>
      <c r="M56" s="65" t="str">
        <f>IF($A56="вк","В/К",(IF(L56=0,"0",(IF(SUMIF(Очки!$A$2:$A$54,L56,Очки!$B$2:$B$54)=0," ",SUMIF(Очки!$A$2:$A$54,L56,Очки!$B$2:$B$54))+IF(L56="ОРГ",0,$C56)))))</f>
        <v>0</v>
      </c>
      <c r="N56" s="69"/>
      <c r="O56" s="65" t="str">
        <f>IF($A56="вк","В/К",(IF(N56=0,"0",(IF(SUMIF(Очки!$A$2:$A$54,N56,Очки!$B$2:$B$54)=0," ",SUMIF(Очки!$A$2:$A$54,N56,Очки!$B$2:$B$54))+IF(N56="ОРГ",0,$C56)))))</f>
        <v>0</v>
      </c>
      <c r="P56" s="69"/>
      <c r="Q56" s="65" t="str">
        <f>IF($A56="вк","В/К",(IF(P56=0,"0",(IF(SUMIF(Очки!$A$2:$A$54,P56,Очки!$B$2:$B$54)=0," ",SUMIF(Очки!$A$2:$A$54,P56,Очки!$B$2:$B$54))+IF(P56="ОРГ",0,$C56)))))</f>
        <v>0</v>
      </c>
      <c r="R56" s="69"/>
      <c r="S56" s="65" t="str">
        <f>IF($A56="вк","В/К",(IF(R56=0,"0",(IF(SUMIF(Очки!$A$2:$A$54,R56,Очки!$B$2:$B$54)=0," ",SUMIF(Очки!$A$2:$A$54,R56,Очки!$B$2:$B$54))+IF(R56="ОРГ",0,$C56)))))</f>
        <v>0</v>
      </c>
      <c r="T56" s="69"/>
      <c r="U56" s="65" t="str">
        <f>IF($A56="вк","В/К",(IF(T56=0,"0",(IF(SUMIF(Очки!$A$2:$A$54,T56,Очки!$B$2:$B$54)=0," ",SUMIF(Очки!$A$2:$A$54,T56,Очки!$B$2:$B$54))+IF(T56="ОРГ",0,$C56)))))</f>
        <v>0</v>
      </c>
      <c r="V56" s="69"/>
      <c r="W56" s="65" t="str">
        <f>IF($A56="вк","В/К",(IF(V56=0,"0",(IF(SUMIF(Очки!$A$2:$A$54,V56,Очки!$B$2:$B$54)=0," ",SUMIF(Очки!$A$2:$A$54,V56,Очки!$B$2:$B$54))+IF(V56="ОРГ",0,$C56)))))</f>
        <v>0</v>
      </c>
      <c r="X56" s="69"/>
      <c r="Y56" s="65" t="str">
        <f>IF($A56="вк","В/К",(IF(X56=0,"0",(IF(SUMIF(Очки!$A$2:$A$54,X56,Очки!$B$2:$B$54)=0," ",SUMIF(Очки!$A$2:$A$54,X56,Очки!$B$2:$B$54))+IF(X56="ОРГ",0,$C56)))))</f>
        <v>0</v>
      </c>
      <c r="Z56" s="69"/>
      <c r="AA56" s="65" t="str">
        <f>IF($A56="вк","В/К",(IF(Z56=0,"0",(IF(SUMIF(Очки!$A$2:$A$54,Z56,Очки!$B$2:$B$54)=0," ",SUMIF(Очки!$A$2:$A$54,Z56,Очки!$B$2:$B$54))+IF(Z56="ОРГ",0,$C56)))))</f>
        <v>0</v>
      </c>
      <c r="AB56" s="69"/>
      <c r="AC56" s="65" t="str">
        <f>IF($A56="вк","В/К",(IF(AB56=0,"0",(IF(SUMIF(Очки!$A$2:$A$54,AB56,Очки!$B$2:$B$54)=0," ",SUMIF(Очки!$A$2:$A$54,AB56,Очки!$B$2:$B$54))+IF(AB56="ОРГ",0,$C56)))))</f>
        <v>0</v>
      </c>
      <c r="AD56" s="69"/>
      <c r="AE56" s="65" t="str">
        <f>IF($A56="вк","В/К",(IF(AD56=0,"0",(IF(SUMIF(Очки!$A$2:$A$54,AD56,Очки!$B$2:$B$54)=0," ",SUMIF(Очки!$A$2:$A$54,AD56,Очки!$B$2:$B$54))+IF(AD56="ОРГ",0,$C56)))))</f>
        <v>0</v>
      </c>
      <c r="AF56" s="69"/>
      <c r="AG56" s="65" t="str">
        <f>IF($A56="вк","В/К",(IF(AF56=0,"0",(IF(SUMIF(Очки!$A$2:$A$54,AF56,Очки!$B$2:$B$54)=0," ",SUMIF(Очки!$A$2:$A$54,AF56,Очки!$B$2:$B$54))+IF(AF56="ОРГ",0,$C56)))))</f>
        <v>0</v>
      </c>
      <c r="AH56" s="69">
        <v>11</v>
      </c>
      <c r="AI56" s="65">
        <f>IF($A56="вк","В/К",(IF(AH56=0,"0",(IF(SUMIF(Очки!$A$2:$A$54,AH56,Очки!$B$2:$B$54)=0," ",SUMIF(Очки!$A$2:$A$54,AH56,Очки!$B$2:$B$54))+IF(AH56="ОРГ",0,$C56)))))</f>
        <v>12</v>
      </c>
      <c r="AJ56" s="84"/>
      <c r="AK56" s="84"/>
    </row>
    <row r="57" spans="1:42" ht="13.5" customHeight="1" x14ac:dyDescent="0.2">
      <c r="A57" s="56" t="s">
        <v>22</v>
      </c>
      <c r="B57" s="59">
        <f t="shared" si="2"/>
        <v>11</v>
      </c>
      <c r="C57" s="66">
        <f>SUMIF(Коэффициенты!$A$2:$A$68,D57,Коэффициенты!$B$2:$B$68)</f>
        <v>0</v>
      </c>
      <c r="D57" s="49">
        <f t="shared" si="3"/>
        <v>17</v>
      </c>
      <c r="E57" s="67">
        <v>1999</v>
      </c>
      <c r="F57" s="68" t="s">
        <v>183</v>
      </c>
      <c r="G57" s="68"/>
      <c r="H57" s="69">
        <v>12</v>
      </c>
      <c r="I57" s="65">
        <f>IF($A57="вк","В/К",(IF(H57=0,"0",(IF(SUMIF(Очки!$A$2:$A$54,H57,Очки!$B$2:$B$54)=0," ",SUMIF(Очки!$A$2:$A$54,H57,Очки!$B$2:$B$54))+IF(H57="ОРГ",0,$C57)))))</f>
        <v>11</v>
      </c>
      <c r="J57" s="69"/>
      <c r="K57" s="65" t="str">
        <f>IF($A57="вк","В/К",(IF(J57=0,"0",(IF(SUMIF(Очки!$A$2:$A$54,J57,Очки!$B$2:$B$54)=0," ",SUMIF(Очки!$A$2:$A$54,J57,Очки!$B$2:$B$54))+IF(J57="ОРГ",0,$C57)))))</f>
        <v>0</v>
      </c>
      <c r="L57" s="69"/>
      <c r="M57" s="65" t="str">
        <f>IF($A57="вк","В/К",(IF(L57=0,"0",(IF(SUMIF(Очки!$A$2:$A$54,L57,Очки!$B$2:$B$54)=0," ",SUMIF(Очки!$A$2:$A$54,L57,Очки!$B$2:$B$54))+IF(L57="ОРГ",0,$C57)))))</f>
        <v>0</v>
      </c>
      <c r="N57" s="69"/>
      <c r="O57" s="65" t="str">
        <f>IF($A57="вк","В/К",(IF(N57=0,"0",(IF(SUMIF(Очки!$A$2:$A$54,N57,Очки!$B$2:$B$54)=0," ",SUMIF(Очки!$A$2:$A$54,N57,Очки!$B$2:$B$54))+IF(N57="ОРГ",0,$C57)))))</f>
        <v>0</v>
      </c>
      <c r="P57" s="69"/>
      <c r="Q57" s="65" t="str">
        <f>IF($A57="вк","В/К",(IF(P57=0,"0",(IF(SUMIF(Очки!$A$2:$A$54,P57,Очки!$B$2:$B$54)=0," ",SUMIF(Очки!$A$2:$A$54,P57,Очки!$B$2:$B$54))+IF(P57="ОРГ",0,$C57)))))</f>
        <v>0</v>
      </c>
      <c r="R57" s="69"/>
      <c r="S57" s="65" t="str">
        <f>IF($A57="вк","В/К",(IF(R57=0,"0",(IF(SUMIF(Очки!$A$2:$A$54,R57,Очки!$B$2:$B$54)=0," ",SUMIF(Очки!$A$2:$A$54,R57,Очки!$B$2:$B$54))+IF(R57="ОРГ",0,$C57)))))</f>
        <v>0</v>
      </c>
      <c r="T57" s="69"/>
      <c r="U57" s="65" t="str">
        <f>IF($A57="вк","В/К",(IF(T57=0,"0",(IF(SUMIF(Очки!$A$2:$A$54,T57,Очки!$B$2:$B$54)=0," ",SUMIF(Очки!$A$2:$A$54,T57,Очки!$B$2:$B$54))+IF(T57="ОРГ",0,$C57)))))</f>
        <v>0</v>
      </c>
      <c r="V57" s="69"/>
      <c r="W57" s="65" t="str">
        <f>IF($A57="вк","В/К",(IF(V57=0,"0",(IF(SUMIF(Очки!$A$2:$A$54,V57,Очки!$B$2:$B$54)=0," ",SUMIF(Очки!$A$2:$A$54,V57,Очки!$B$2:$B$54))+IF(V57="ОРГ",0,$C57)))))</f>
        <v>0</v>
      </c>
      <c r="X57" s="69"/>
      <c r="Y57" s="65" t="str">
        <f>IF($A57="вк","В/К",(IF(X57=0,"0",(IF(SUMIF(Очки!$A$2:$A$54,X57,Очки!$B$2:$B$54)=0," ",SUMIF(Очки!$A$2:$A$54,X57,Очки!$B$2:$B$54))+IF(X57="ОРГ",0,$C57)))))</f>
        <v>0</v>
      </c>
      <c r="Z57" s="69"/>
      <c r="AA57" s="65" t="str">
        <f>IF($A57="вк","В/К",(IF(Z57=0,"0",(IF(SUMIF(Очки!$A$2:$A$54,Z57,Очки!$B$2:$B$54)=0," ",SUMIF(Очки!$A$2:$A$54,Z57,Очки!$B$2:$B$54))+IF(Z57="ОРГ",0,$C57)))))</f>
        <v>0</v>
      </c>
      <c r="AB57" s="69"/>
      <c r="AC57" s="65" t="str">
        <f>IF($A57="вк","В/К",(IF(AB57=0,"0",(IF(SUMIF(Очки!$A$2:$A$54,AB57,Очки!$B$2:$B$54)=0," ",SUMIF(Очки!$A$2:$A$54,AB57,Очки!$B$2:$B$54))+IF(AB57="ОРГ",0,$C57)))))</f>
        <v>0</v>
      </c>
      <c r="AD57" s="69"/>
      <c r="AE57" s="65" t="str">
        <f>IF($A57="вк","В/К",(IF(AD57=0,"0",(IF(SUMIF(Очки!$A$2:$A$54,AD57,Очки!$B$2:$B$54)=0," ",SUMIF(Очки!$A$2:$A$54,AD57,Очки!$B$2:$B$54))+IF(AD57="ОРГ",0,$C57)))))</f>
        <v>0</v>
      </c>
      <c r="AF57" s="69"/>
      <c r="AG57" s="65" t="str">
        <f>IF($A57="вк","В/К",(IF(AF57=0,"0",(IF(SUMIF(Очки!$A$2:$A$54,AF57,Очки!$B$2:$B$54)=0," ",SUMIF(Очки!$A$2:$A$54,AF57,Очки!$B$2:$B$54))+IF(AF57="ОРГ",0,$C57)))))</f>
        <v>0</v>
      </c>
      <c r="AH57" s="69"/>
      <c r="AI57" s="65" t="str">
        <f>IF($A57="вк","В/К",(IF(AH57=0,"0",(IF(SUMIF(Очки!$A$2:$A$54,AH57,Очки!$B$2:$B$54)=0," ",SUMIF(Очки!$A$2:$A$54,AH57,Очки!$B$2:$B$54))+IF(AH57="ОРГ",0,$C57)))))</f>
        <v>0</v>
      </c>
      <c r="AJ57" s="84"/>
      <c r="AK57" s="84"/>
    </row>
    <row r="58" spans="1:42" ht="13.5" customHeight="1" x14ac:dyDescent="0.2">
      <c r="A58" s="56" t="s">
        <v>22</v>
      </c>
      <c r="B58" s="59">
        <f t="shared" si="2"/>
        <v>11</v>
      </c>
      <c r="C58" s="66">
        <f>SUMIF(Коэффициенты!$A$2:$A$68,D58,Коэффициенты!$B$2:$B$68)</f>
        <v>0</v>
      </c>
      <c r="D58" s="49">
        <f t="shared" si="3"/>
        <v>28</v>
      </c>
      <c r="E58" s="67">
        <v>1988</v>
      </c>
      <c r="F58" s="68" t="s">
        <v>213</v>
      </c>
      <c r="G58" s="68"/>
      <c r="H58" s="69"/>
      <c r="I58" s="65" t="str">
        <f>IF($A58="вк","В/К",(IF(H58=0,"0",(IF(SUMIF(Очки!$A$2:$A$54,H58,Очки!$B$2:$B$54)=0," ",SUMIF(Очки!$A$2:$A$54,H58,Очки!$B$2:$B$54))+IF(H58="ОРГ",0,$C58)))))</f>
        <v>0</v>
      </c>
      <c r="J58" s="69"/>
      <c r="K58" s="65" t="str">
        <f>IF($A58="вк","В/К",(IF(J58=0,"0",(IF(SUMIF(Очки!$A$2:$A$54,J58,Очки!$B$2:$B$54)=0," ",SUMIF(Очки!$A$2:$A$54,J58,Очки!$B$2:$B$54))+IF(J58="ОРГ",0,$C58)))))</f>
        <v>0</v>
      </c>
      <c r="L58" s="69"/>
      <c r="M58" s="65" t="str">
        <f>IF($A58="вк","В/К",(IF(L58=0,"0",(IF(SUMIF(Очки!$A$2:$A$54,L58,Очки!$B$2:$B$54)=0," ",SUMIF(Очки!$A$2:$A$54,L58,Очки!$B$2:$B$54))+IF(L58="ОРГ",0,$C58)))))</f>
        <v>0</v>
      </c>
      <c r="N58" s="69"/>
      <c r="O58" s="65" t="str">
        <f>IF($A58="вк","В/К",(IF(N58=0,"0",(IF(SUMIF(Очки!$A$2:$A$54,N58,Очки!$B$2:$B$54)=0," ",SUMIF(Очки!$A$2:$A$54,N58,Очки!$B$2:$B$54))+IF(N58="ОРГ",0,$C58)))))</f>
        <v>0</v>
      </c>
      <c r="P58" s="69"/>
      <c r="Q58" s="65" t="str">
        <f>IF($A58="вк","В/К",(IF(P58=0,"0",(IF(SUMIF(Очки!$A$2:$A$54,P58,Очки!$B$2:$B$54)=0," ",SUMIF(Очки!$A$2:$A$54,P58,Очки!$B$2:$B$54))+IF(P58="ОРГ",0,$C58)))))</f>
        <v>0</v>
      </c>
      <c r="R58" s="69"/>
      <c r="S58" s="65" t="str">
        <f>IF($A58="вк","В/К",(IF(R58=0,"0",(IF(SUMIF(Очки!$A$2:$A$54,R58,Очки!$B$2:$B$54)=0," ",SUMIF(Очки!$A$2:$A$54,R58,Очки!$B$2:$B$54))+IF(R58="ОРГ",0,$C58)))))</f>
        <v>0</v>
      </c>
      <c r="T58" s="69"/>
      <c r="U58" s="65" t="str">
        <f>IF($A58="вк","В/К",(IF(T58=0,"0",(IF(SUMIF(Очки!$A$2:$A$54,T58,Очки!$B$2:$B$54)=0," ",SUMIF(Очки!$A$2:$A$54,T58,Очки!$B$2:$B$54))+IF(T58="ОРГ",0,$C58)))))</f>
        <v>0</v>
      </c>
      <c r="V58" s="69"/>
      <c r="W58" s="65" t="str">
        <f>IF($A58="вк","В/К",(IF(V58=0,"0",(IF(SUMIF(Очки!$A$2:$A$54,V58,Очки!$B$2:$B$54)=0," ",SUMIF(Очки!$A$2:$A$54,V58,Очки!$B$2:$B$54))+IF(V58="ОРГ",0,$C58)))))</f>
        <v>0</v>
      </c>
      <c r="X58" s="69"/>
      <c r="Y58" s="65" t="str">
        <f>IF($A58="вк","В/К",(IF(X58=0,"0",(IF(SUMIF(Очки!$A$2:$A$54,X58,Очки!$B$2:$B$54)=0," ",SUMIF(Очки!$A$2:$A$54,X58,Очки!$B$2:$B$54))+IF(X58="ОРГ",0,$C58)))))</f>
        <v>0</v>
      </c>
      <c r="Z58" s="69">
        <v>12</v>
      </c>
      <c r="AA58" s="65">
        <f>IF($A58="вк","В/К",(IF(Z58=0,"0",(IF(SUMIF(Очки!$A$2:$A$54,Z58,Очки!$B$2:$B$54)=0," ",SUMIF(Очки!$A$2:$A$54,Z58,Очки!$B$2:$B$54))+IF(Z58="ОРГ",0,$C58)))))</f>
        <v>11</v>
      </c>
      <c r="AB58" s="69"/>
      <c r="AC58" s="65" t="str">
        <f>IF($A58="вк","В/К",(IF(AB58=0,"0",(IF(SUMIF(Очки!$A$2:$A$54,AB58,Очки!$B$2:$B$54)=0," ",SUMIF(Очки!$A$2:$A$54,AB58,Очки!$B$2:$B$54))+IF(AB58="ОРГ",0,$C58)))))</f>
        <v>0</v>
      </c>
      <c r="AD58" s="69"/>
      <c r="AE58" s="65" t="str">
        <f>IF($A58="вк","В/К",(IF(AD58=0,"0",(IF(SUMIF(Очки!$A$2:$A$54,AD58,Очки!$B$2:$B$54)=0," ",SUMIF(Очки!$A$2:$A$54,AD58,Очки!$B$2:$B$54))+IF(AD58="ОРГ",0,$C58)))))</f>
        <v>0</v>
      </c>
      <c r="AF58" s="69"/>
      <c r="AG58" s="65" t="str">
        <f>IF($A58="вк","В/К",(IF(AF58=0,"0",(IF(SUMIF(Очки!$A$2:$A$54,AF58,Очки!$B$2:$B$54)=0," ",SUMIF(Очки!$A$2:$A$54,AF58,Очки!$B$2:$B$54))+IF(AF58="ОРГ",0,$C58)))))</f>
        <v>0</v>
      </c>
      <c r="AH58" s="69"/>
      <c r="AI58" s="65" t="str">
        <f>IF($A58="вк","В/К",(IF(AH58=0,"0",(IF(SUMIF(Очки!$A$2:$A$54,AH58,Очки!$B$2:$B$54)=0," ",SUMIF(Очки!$A$2:$A$54,AH58,Очки!$B$2:$B$54))+IF(AH58="ОРГ",0,$C58)))))</f>
        <v>0</v>
      </c>
      <c r="AJ58" s="84"/>
      <c r="AK58" s="84"/>
    </row>
    <row r="59" spans="1:42" ht="13.5" customHeight="1" x14ac:dyDescent="0.2">
      <c r="A59" s="56" t="s">
        <v>22</v>
      </c>
      <c r="B59" s="59">
        <f t="shared" si="2"/>
        <v>10</v>
      </c>
      <c r="C59" s="66">
        <f>SUMIF(Коэффициенты!$A$2:$A$68,D59,Коэффициенты!$B$2:$B$68)</f>
        <v>2</v>
      </c>
      <c r="D59" s="49">
        <f t="shared" si="3"/>
        <v>36</v>
      </c>
      <c r="E59" s="67">
        <v>1980</v>
      </c>
      <c r="F59" s="68" t="s">
        <v>56</v>
      </c>
      <c r="G59" s="68" t="s">
        <v>57</v>
      </c>
      <c r="H59" s="69"/>
      <c r="I59" s="65" t="str">
        <f>IF($A59="вк","В/К",(IF(H59=0,"0",(IF(SUMIF(Очки!$A$2:$A$54,H59,Очки!$B$2:$B$54)=0," ",SUMIF(Очки!$A$2:$A$54,H59,Очки!$B$2:$B$54))+IF(H59="ОРГ",0,$C59)))))</f>
        <v>0</v>
      </c>
      <c r="J59" s="69"/>
      <c r="K59" s="65" t="str">
        <f>IF($A59="вк","В/К",(IF(J59=0,"0",(IF(SUMIF(Очки!$A$2:$A$54,J59,Очки!$B$2:$B$54)=0," ",SUMIF(Очки!$A$2:$A$54,J59,Очки!$B$2:$B$54))+IF(J59="ОРГ",0,$C59)))))</f>
        <v>0</v>
      </c>
      <c r="L59" s="69">
        <v>15</v>
      </c>
      <c r="M59" s="65">
        <f>IF($A59="вк","В/К",(IF(L59=0,"0",(IF(SUMIF(Очки!$A$2:$A$54,L59,Очки!$B$2:$B$54)=0," ",SUMIF(Очки!$A$2:$A$54,L59,Очки!$B$2:$B$54))+IF(L59="ОРГ",0,$C59)))))</f>
        <v>10</v>
      </c>
      <c r="N59" s="69"/>
      <c r="O59" s="65" t="str">
        <f>IF($A59="вк","В/К",(IF(N59=0,"0",(IF(SUMIF(Очки!$A$2:$A$54,N59,Очки!$B$2:$B$54)=0," ",SUMIF(Очки!$A$2:$A$54,N59,Очки!$B$2:$B$54))+IF(N59="ОРГ",0,$C59)))))</f>
        <v>0</v>
      </c>
      <c r="P59" s="69"/>
      <c r="Q59" s="65" t="str">
        <f>IF($A59="вк","В/К",(IF(P59=0,"0",(IF(SUMIF(Очки!$A$2:$A$54,P59,Очки!$B$2:$B$54)=0," ",SUMIF(Очки!$A$2:$A$54,P59,Очки!$B$2:$B$54))+IF(P59="ОРГ",0,$C59)))))</f>
        <v>0</v>
      </c>
      <c r="R59" s="69"/>
      <c r="S59" s="65" t="str">
        <f>IF($A59="вк","В/К",(IF(R59=0,"0",(IF(SUMIF(Очки!$A$2:$A$54,R59,Очки!$B$2:$B$54)=0," ",SUMIF(Очки!$A$2:$A$54,R59,Очки!$B$2:$B$54))+IF(R59="ОРГ",0,$C59)))))</f>
        <v>0</v>
      </c>
      <c r="T59" s="69"/>
      <c r="U59" s="65" t="str">
        <f>IF($A59="вк","В/К",(IF(T59=0,"0",(IF(SUMIF(Очки!$A$2:$A$54,T59,Очки!$B$2:$B$54)=0," ",SUMIF(Очки!$A$2:$A$54,T59,Очки!$B$2:$B$54))+IF(T59="ОРГ",0,$C59)))))</f>
        <v>0</v>
      </c>
      <c r="V59" s="69"/>
      <c r="W59" s="65" t="str">
        <f>IF($A59="вк","В/К",(IF(V59=0,"0",(IF(SUMIF(Очки!$A$2:$A$54,V59,Очки!$B$2:$B$54)=0," ",SUMIF(Очки!$A$2:$A$54,V59,Очки!$B$2:$B$54))+IF(V59="ОРГ",0,$C59)))))</f>
        <v>0</v>
      </c>
      <c r="X59" s="69"/>
      <c r="Y59" s="65" t="str">
        <f>IF($A59="вк","В/К",(IF(X59=0,"0",(IF(SUMIF(Очки!$A$2:$A$54,X59,Очки!$B$2:$B$54)=0," ",SUMIF(Очки!$A$2:$A$54,X59,Очки!$B$2:$B$54))+IF(X59="ОРГ",0,$C59)))))</f>
        <v>0</v>
      </c>
      <c r="Z59" s="69"/>
      <c r="AA59" s="65" t="str">
        <f>IF($A59="вк","В/К",(IF(Z59=0,"0",(IF(SUMIF(Очки!$A$2:$A$54,Z59,Очки!$B$2:$B$54)=0," ",SUMIF(Очки!$A$2:$A$54,Z59,Очки!$B$2:$B$54))+IF(Z59="ОРГ",0,$C59)))))</f>
        <v>0</v>
      </c>
      <c r="AB59" s="69"/>
      <c r="AC59" s="65" t="str">
        <f>IF($A59="вк","В/К",(IF(AB59=0,"0",(IF(SUMIF(Очки!$A$2:$A$54,AB59,Очки!$B$2:$B$54)=0," ",SUMIF(Очки!$A$2:$A$54,AB59,Очки!$B$2:$B$54))+IF(AB59="ОРГ",0,$C59)))))</f>
        <v>0</v>
      </c>
      <c r="AD59" s="69"/>
      <c r="AE59" s="65" t="str">
        <f>IF($A59="вк","В/К",(IF(AD59=0,"0",(IF(SUMIF(Очки!$A$2:$A$54,AD59,Очки!$B$2:$B$54)=0," ",SUMIF(Очки!$A$2:$A$54,AD59,Очки!$B$2:$B$54))+IF(AD59="ОРГ",0,$C59)))))</f>
        <v>0</v>
      </c>
      <c r="AF59" s="69"/>
      <c r="AG59" s="65" t="str">
        <f>IF($A59="вк","В/К",(IF(AF59=0,"0",(IF(SUMIF(Очки!$A$2:$A$54,AF59,Очки!$B$2:$B$54)=0," ",SUMIF(Очки!$A$2:$A$54,AF59,Очки!$B$2:$B$54))+IF(AF59="ОРГ",0,$C59)))))</f>
        <v>0</v>
      </c>
      <c r="AH59" s="69"/>
      <c r="AI59" s="65" t="str">
        <f>IF($A59="вк","В/К",(IF(AH59=0,"0",(IF(SUMIF(Очки!$A$2:$A$54,AH59,Очки!$B$2:$B$54)=0," ",SUMIF(Очки!$A$2:$A$54,AH59,Очки!$B$2:$B$54))+IF(AH59="ОРГ",0,$C59)))))</f>
        <v>0</v>
      </c>
      <c r="AJ59" s="84"/>
      <c r="AK59" s="84"/>
    </row>
    <row r="60" spans="1:42" ht="13.5" customHeight="1" x14ac:dyDescent="0.2">
      <c r="A60" s="56" t="s">
        <v>22</v>
      </c>
      <c r="B60" s="59">
        <f t="shared" si="2"/>
        <v>10</v>
      </c>
      <c r="C60" s="66">
        <f>SUMIF(Коэффициенты!$A$2:$A$68,D60,Коэффициенты!$B$2:$B$68)</f>
        <v>0</v>
      </c>
      <c r="D60" s="49">
        <f t="shared" si="3"/>
        <v>28</v>
      </c>
      <c r="E60" s="67">
        <v>1988</v>
      </c>
      <c r="F60" s="68" t="s">
        <v>222</v>
      </c>
      <c r="G60" s="68"/>
      <c r="H60" s="69"/>
      <c r="I60" s="65" t="str">
        <f>IF($A60="вк","В/К",(IF(H60=0,"0",(IF(SUMIF(Очки!$A$2:$A$54,H60,Очки!$B$2:$B$54)=0," ",SUMIF(Очки!$A$2:$A$54,H60,Очки!$B$2:$B$54))+IF(H60="ОРГ",0,$C60)))))</f>
        <v>0</v>
      </c>
      <c r="J60" s="69"/>
      <c r="K60" s="65" t="str">
        <f>IF($A60="вк","В/К",(IF(J60=0,"0",(IF(SUMIF(Очки!$A$2:$A$54,J60,Очки!$B$2:$B$54)=0," ",SUMIF(Очки!$A$2:$A$54,J60,Очки!$B$2:$B$54))+IF(J60="ОРГ",0,$C60)))))</f>
        <v>0</v>
      </c>
      <c r="L60" s="69"/>
      <c r="M60" s="65" t="str">
        <f>IF($A60="вк","В/К",(IF(L60=0,"0",(IF(SUMIF(Очки!$A$2:$A$54,L60,Очки!$B$2:$B$54)=0," ",SUMIF(Очки!$A$2:$A$54,L60,Очки!$B$2:$B$54))+IF(L60="ОРГ",0,$C60)))))</f>
        <v>0</v>
      </c>
      <c r="N60" s="69"/>
      <c r="O60" s="65" t="str">
        <f>IF($A60="вк","В/К",(IF(N60=0,"0",(IF(SUMIF(Очки!$A$2:$A$54,N60,Очки!$B$2:$B$54)=0," ",SUMIF(Очки!$A$2:$A$54,N60,Очки!$B$2:$B$54))+IF(N60="ОРГ",0,$C60)))))</f>
        <v>0</v>
      </c>
      <c r="P60" s="69"/>
      <c r="Q60" s="65" t="str">
        <f>IF($A60="вк","В/К",(IF(P60=0,"0",(IF(SUMIF(Очки!$A$2:$A$54,P60,Очки!$B$2:$B$54)=0," ",SUMIF(Очки!$A$2:$A$54,P60,Очки!$B$2:$B$54))+IF(P60="ОРГ",0,$C60)))))</f>
        <v>0</v>
      </c>
      <c r="R60" s="69"/>
      <c r="S60" s="65" t="str">
        <f>IF($A60="вк","В/К",(IF(R60=0,"0",(IF(SUMIF(Очки!$A$2:$A$54,R60,Очки!$B$2:$B$54)=0," ",SUMIF(Очки!$A$2:$A$54,R60,Очки!$B$2:$B$54))+IF(R60="ОРГ",0,$C60)))))</f>
        <v>0</v>
      </c>
      <c r="T60" s="69">
        <v>13</v>
      </c>
      <c r="U60" s="65">
        <f>IF($A60="вк","В/К",(IF(T60=0,"0",(IF(SUMIF(Очки!$A$2:$A$54,T60,Очки!$B$2:$B$54)=0," ",SUMIF(Очки!$A$2:$A$54,T60,Очки!$B$2:$B$54))+IF(T60="ОРГ",0,$C60)))))</f>
        <v>10</v>
      </c>
      <c r="V60" s="69"/>
      <c r="W60" s="65" t="str">
        <f>IF($A60="вк","В/К",(IF(V60=0,"0",(IF(SUMIF(Очки!$A$2:$A$54,V60,Очки!$B$2:$B$54)=0," ",SUMIF(Очки!$A$2:$A$54,V60,Очки!$B$2:$B$54))+IF(V60="ОРГ",0,$C60)))))</f>
        <v>0</v>
      </c>
      <c r="X60" s="69"/>
      <c r="Y60" s="65" t="str">
        <f>IF($A60="вк","В/К",(IF(X60=0,"0",(IF(SUMIF(Очки!$A$2:$A$54,X60,Очки!$B$2:$B$54)=0," ",SUMIF(Очки!$A$2:$A$54,X60,Очки!$B$2:$B$54))+IF(X60="ОРГ",0,$C60)))))</f>
        <v>0</v>
      </c>
      <c r="Z60" s="69"/>
      <c r="AA60" s="65" t="str">
        <f>IF($A60="вк","В/К",(IF(Z60=0,"0",(IF(SUMIF(Очки!$A$2:$A$54,Z60,Очки!$B$2:$B$54)=0," ",SUMIF(Очки!$A$2:$A$54,Z60,Очки!$B$2:$B$54))+IF(Z60="ОРГ",0,$C60)))))</f>
        <v>0</v>
      </c>
      <c r="AB60" s="69"/>
      <c r="AC60" s="65" t="str">
        <f>IF($A60="вк","В/К",(IF(AB60=0,"0",(IF(SUMIF(Очки!$A$2:$A$54,AB60,Очки!$B$2:$B$54)=0," ",SUMIF(Очки!$A$2:$A$54,AB60,Очки!$B$2:$B$54))+IF(AB60="ОРГ",0,$C60)))))</f>
        <v>0</v>
      </c>
      <c r="AD60" s="69"/>
      <c r="AE60" s="65" t="str">
        <f>IF($A60="вк","В/К",(IF(AD60=0,"0",(IF(SUMIF(Очки!$A$2:$A$54,AD60,Очки!$B$2:$B$54)=0," ",SUMIF(Очки!$A$2:$A$54,AD60,Очки!$B$2:$B$54))+IF(AD60="ОРГ",0,$C60)))))</f>
        <v>0</v>
      </c>
      <c r="AF60" s="69"/>
      <c r="AG60" s="65" t="str">
        <f>IF($A60="вк","В/К",(IF(AF60=0,"0",(IF(SUMIF(Очки!$A$2:$A$54,AF60,Очки!$B$2:$B$54)=0," ",SUMIF(Очки!$A$2:$A$54,AF60,Очки!$B$2:$B$54))+IF(AF60="ОРГ",0,$C60)))))</f>
        <v>0</v>
      </c>
      <c r="AH60" s="69"/>
      <c r="AI60" s="65" t="str">
        <f>IF($A60="вк","В/К",(IF(AH60=0,"0",(IF(SUMIF(Очки!$A$2:$A$54,AH60,Очки!$B$2:$B$54)=0," ",SUMIF(Очки!$A$2:$A$54,AH60,Очки!$B$2:$B$54))+IF(AH60="ОРГ",0,$C60)))))</f>
        <v>0</v>
      </c>
      <c r="AJ60" s="84"/>
      <c r="AK60" s="84"/>
    </row>
    <row r="61" spans="1:42" ht="13.5" customHeight="1" x14ac:dyDescent="0.2">
      <c r="A61" s="56" t="s">
        <v>22</v>
      </c>
      <c r="B61" s="59">
        <f t="shared" si="2"/>
        <v>9</v>
      </c>
      <c r="C61" s="66">
        <f>SUMIF(Коэффициенты!$A$2:$A$68,D61,Коэффициенты!$B$2:$B$68)</f>
        <v>2</v>
      </c>
      <c r="D61" s="49">
        <f t="shared" si="3"/>
        <v>35</v>
      </c>
      <c r="E61" s="67">
        <v>1981</v>
      </c>
      <c r="F61" s="68" t="s">
        <v>223</v>
      </c>
      <c r="G61" s="68"/>
      <c r="H61" s="69"/>
      <c r="I61" s="65" t="str">
        <f>IF($A61="вк","В/К",(IF(H61=0,"0",(IF(SUMIF(Очки!$A$2:$A$54,H61,Очки!$B$2:$B$54)=0," ",SUMIF(Очки!$A$2:$A$54,H61,Очки!$B$2:$B$54))+IF(H61="ОРГ",0,$C61)))))</f>
        <v>0</v>
      </c>
      <c r="J61" s="69"/>
      <c r="K61" s="65" t="str">
        <f>IF($A61="вк","В/К",(IF(J61=0,"0",(IF(SUMIF(Очки!$A$2:$A$54,J61,Очки!$B$2:$B$54)=0," ",SUMIF(Очки!$A$2:$A$54,J61,Очки!$B$2:$B$54))+IF(J61="ОРГ",0,$C61)))))</f>
        <v>0</v>
      </c>
      <c r="L61" s="69"/>
      <c r="M61" s="65" t="str">
        <f>IF($A61="вк","В/К",(IF(L61=0,"0",(IF(SUMIF(Очки!$A$2:$A$54,L61,Очки!$B$2:$B$54)=0," ",SUMIF(Очки!$A$2:$A$54,L61,Очки!$B$2:$B$54))+IF(L61="ОРГ",0,$C61)))))</f>
        <v>0</v>
      </c>
      <c r="N61" s="69"/>
      <c r="O61" s="65" t="str">
        <f>IF($A61="вк","В/К",(IF(N61=0,"0",(IF(SUMIF(Очки!$A$2:$A$54,N61,Очки!$B$2:$B$54)=0," ",SUMIF(Очки!$A$2:$A$54,N61,Очки!$B$2:$B$54))+IF(N61="ОРГ",0,$C61)))))</f>
        <v>0</v>
      </c>
      <c r="P61" s="69"/>
      <c r="Q61" s="65" t="str">
        <f>IF($A61="вк","В/К",(IF(P61=0,"0",(IF(SUMIF(Очки!$A$2:$A$54,P61,Очки!$B$2:$B$54)=0," ",SUMIF(Очки!$A$2:$A$54,P61,Очки!$B$2:$B$54))+IF(P61="ОРГ",0,$C61)))))</f>
        <v>0</v>
      </c>
      <c r="R61" s="69"/>
      <c r="S61" s="65" t="str">
        <f>IF($A61="вк","В/К",(IF(R61=0,"0",(IF(SUMIF(Очки!$A$2:$A$54,R61,Очки!$B$2:$B$54)=0," ",SUMIF(Очки!$A$2:$A$54,R61,Очки!$B$2:$B$54))+IF(R61="ОРГ",0,$C61)))))</f>
        <v>0</v>
      </c>
      <c r="T61" s="69">
        <v>16</v>
      </c>
      <c r="U61" s="65">
        <f>IF($A61="вк","В/К",(IF(T61=0,"0",(IF(SUMIF(Очки!$A$2:$A$54,T61,Очки!$B$2:$B$54)=0," ",SUMIF(Очки!$A$2:$A$54,T61,Очки!$B$2:$B$54))+IF(T61="ОРГ",0,$C61)))))</f>
        <v>9</v>
      </c>
      <c r="V61" s="69"/>
      <c r="W61" s="65" t="str">
        <f>IF($A61="вк","В/К",(IF(V61=0,"0",(IF(SUMIF(Очки!$A$2:$A$54,V61,Очки!$B$2:$B$54)=0," ",SUMIF(Очки!$A$2:$A$54,V61,Очки!$B$2:$B$54))+IF(V61="ОРГ",0,$C61)))))</f>
        <v>0</v>
      </c>
      <c r="X61" s="69"/>
      <c r="Y61" s="65" t="str">
        <f>IF($A61="вк","В/К",(IF(X61=0,"0",(IF(SUMIF(Очки!$A$2:$A$54,X61,Очки!$B$2:$B$54)=0," ",SUMIF(Очки!$A$2:$A$54,X61,Очки!$B$2:$B$54))+IF(X61="ОРГ",0,$C61)))))</f>
        <v>0</v>
      </c>
      <c r="Z61" s="69"/>
      <c r="AA61" s="65" t="str">
        <f>IF($A61="вк","В/К",(IF(Z61=0,"0",(IF(SUMIF(Очки!$A$2:$A$54,Z61,Очки!$B$2:$B$54)=0," ",SUMIF(Очки!$A$2:$A$54,Z61,Очки!$B$2:$B$54))+IF(Z61="ОРГ",0,$C61)))))</f>
        <v>0</v>
      </c>
      <c r="AB61" s="69"/>
      <c r="AC61" s="65" t="str">
        <f>IF($A61="вк","В/К",(IF(AB61=0,"0",(IF(SUMIF(Очки!$A$2:$A$54,AB61,Очки!$B$2:$B$54)=0," ",SUMIF(Очки!$A$2:$A$54,AB61,Очки!$B$2:$B$54))+IF(AB61="ОРГ",0,$C61)))))</f>
        <v>0</v>
      </c>
      <c r="AD61" s="69"/>
      <c r="AE61" s="65" t="str">
        <f>IF($A61="вк","В/К",(IF(AD61=0,"0",(IF(SUMIF(Очки!$A$2:$A$54,AD61,Очки!$B$2:$B$54)=0," ",SUMIF(Очки!$A$2:$A$54,AD61,Очки!$B$2:$B$54))+IF(AD61="ОРГ",0,$C61)))))</f>
        <v>0</v>
      </c>
      <c r="AF61" s="69"/>
      <c r="AG61" s="65" t="str">
        <f>IF($A61="вк","В/К",(IF(AF61=0,"0",(IF(SUMIF(Очки!$A$2:$A$54,AF61,Очки!$B$2:$B$54)=0," ",SUMIF(Очки!$A$2:$A$54,AF61,Очки!$B$2:$B$54))+IF(AF61="ОРГ",0,$C61)))))</f>
        <v>0</v>
      </c>
      <c r="AH61" s="69"/>
      <c r="AI61" s="65" t="str">
        <f>IF($A61="вк","В/К",(IF(AH61=0,"0",(IF(SUMIF(Очки!$A$2:$A$54,AH61,Очки!$B$2:$B$54)=0," ",SUMIF(Очки!$A$2:$A$54,AH61,Очки!$B$2:$B$54))+IF(AH61="ОРГ",0,$C61)))))</f>
        <v>0</v>
      </c>
      <c r="AJ61" s="84"/>
      <c r="AK61" s="84"/>
    </row>
    <row r="62" spans="1:42" ht="13.5" customHeight="1" x14ac:dyDescent="0.2">
      <c r="A62" s="56" t="s">
        <v>22</v>
      </c>
      <c r="B62" s="59">
        <f t="shared" si="2"/>
        <v>8</v>
      </c>
      <c r="C62" s="66">
        <f>SUMIF(Коэффициенты!$A$2:$A$68,D62,Коэффициенты!$B$2:$B$68)</f>
        <v>0</v>
      </c>
      <c r="D62" s="49">
        <f t="shared" si="3"/>
        <v>29</v>
      </c>
      <c r="E62" s="67">
        <v>1987</v>
      </c>
      <c r="F62" s="68" t="s">
        <v>174</v>
      </c>
      <c r="G62" s="68"/>
      <c r="H62" s="69"/>
      <c r="I62" s="65" t="str">
        <f>IF($A62="вк","В/К",(IF(H62=0,"0",(IF(SUMIF(Очки!$A$2:$A$54,H62,Очки!$B$2:$B$54)=0," ",SUMIF(Очки!$A$2:$A$54,H62,Очки!$B$2:$B$54))+IF(H62="ОРГ",0,$C62)))))</f>
        <v>0</v>
      </c>
      <c r="J62" s="69"/>
      <c r="K62" s="65" t="str">
        <f>IF($A62="вк","В/К",(IF(J62=0,"0",(IF(SUMIF(Очки!$A$2:$A$54,J62,Очки!$B$2:$B$54)=0," ",SUMIF(Очки!$A$2:$A$54,J62,Очки!$B$2:$B$54))+IF(J62="ОРГ",0,$C62)))))</f>
        <v>0</v>
      </c>
      <c r="L62" s="69"/>
      <c r="M62" s="65" t="str">
        <f>IF($A62="вк","В/К",(IF(L62=0,"0",(IF(SUMIF(Очки!$A$2:$A$54,L62,Очки!$B$2:$B$54)=0," ",SUMIF(Очки!$A$2:$A$54,L62,Очки!$B$2:$B$54))+IF(L62="ОРГ",0,$C62)))))</f>
        <v>0</v>
      </c>
      <c r="N62" s="69"/>
      <c r="O62" s="65" t="str">
        <f>IF($A62="вк","В/К",(IF(N62=0,"0",(IF(SUMIF(Очки!$A$2:$A$54,N62,Очки!$B$2:$B$54)=0," ",SUMIF(Очки!$A$2:$A$54,N62,Очки!$B$2:$B$54))+IF(N62="ОРГ",0,$C62)))))</f>
        <v>0</v>
      </c>
      <c r="P62" s="69"/>
      <c r="Q62" s="65" t="str">
        <f>IF($A62="вк","В/К",(IF(P62=0,"0",(IF(SUMIF(Очки!$A$2:$A$54,P62,Очки!$B$2:$B$54)=0," ",SUMIF(Очки!$A$2:$A$54,P62,Очки!$B$2:$B$54))+IF(P62="ОРГ",0,$C62)))))</f>
        <v>0</v>
      </c>
      <c r="R62" s="69">
        <v>15</v>
      </c>
      <c r="S62" s="65">
        <f>IF($A62="вк","В/К",(IF(R62=0,"0",(IF(SUMIF(Очки!$A$2:$A$54,R62,Очки!$B$2:$B$54)=0," ",SUMIF(Очки!$A$2:$A$54,R62,Очки!$B$2:$B$54))+IF(R62="ОРГ",0,$C62)))))</f>
        <v>8</v>
      </c>
      <c r="T62" s="69"/>
      <c r="U62" s="65" t="str">
        <f>IF($A62="вк","В/К",(IF(T62=0,"0",(IF(SUMIF(Очки!$A$2:$A$54,T62,Очки!$B$2:$B$54)=0," ",SUMIF(Очки!$A$2:$A$54,T62,Очки!$B$2:$B$54))+IF(T62="ОРГ",0,$C62)))))</f>
        <v>0</v>
      </c>
      <c r="V62" s="69"/>
      <c r="W62" s="65" t="str">
        <f>IF($A62="вк","В/К",(IF(V62=0,"0",(IF(SUMIF(Очки!$A$2:$A$54,V62,Очки!$B$2:$B$54)=0," ",SUMIF(Очки!$A$2:$A$54,V62,Очки!$B$2:$B$54))+IF(V62="ОРГ",0,$C62)))))</f>
        <v>0</v>
      </c>
      <c r="X62" s="69"/>
      <c r="Y62" s="65" t="str">
        <f>IF($A62="вк","В/К",(IF(X62=0,"0",(IF(SUMIF(Очки!$A$2:$A$54,X62,Очки!$B$2:$B$54)=0," ",SUMIF(Очки!$A$2:$A$54,X62,Очки!$B$2:$B$54))+IF(X62="ОРГ",0,$C62)))))</f>
        <v>0</v>
      </c>
      <c r="Z62" s="69"/>
      <c r="AA62" s="65" t="str">
        <f>IF($A62="вк","В/К",(IF(Z62=0,"0",(IF(SUMIF(Очки!$A$2:$A$54,Z62,Очки!$B$2:$B$54)=0," ",SUMIF(Очки!$A$2:$A$54,Z62,Очки!$B$2:$B$54))+IF(Z62="ОРГ",0,$C62)))))</f>
        <v>0</v>
      </c>
      <c r="AB62" s="69"/>
      <c r="AC62" s="65" t="str">
        <f>IF($A62="вк","В/К",(IF(AB62=0,"0",(IF(SUMIF(Очки!$A$2:$A$54,AB62,Очки!$B$2:$B$54)=0," ",SUMIF(Очки!$A$2:$A$54,AB62,Очки!$B$2:$B$54))+IF(AB62="ОРГ",0,$C62)))))</f>
        <v>0</v>
      </c>
      <c r="AD62" s="69"/>
      <c r="AE62" s="65" t="str">
        <f>IF($A62="вк","В/К",(IF(AD62=0,"0",(IF(SUMIF(Очки!$A$2:$A$54,AD62,Очки!$B$2:$B$54)=0," ",SUMIF(Очки!$A$2:$A$54,AD62,Очки!$B$2:$B$54))+IF(AD62="ОРГ",0,$C62)))))</f>
        <v>0</v>
      </c>
      <c r="AF62" s="69"/>
      <c r="AG62" s="65" t="str">
        <f>IF($A62="вк","В/К",(IF(AF62=0,"0",(IF(SUMIF(Очки!$A$2:$A$54,AF62,Очки!$B$2:$B$54)=0," ",SUMIF(Очки!$A$2:$A$54,AF62,Очки!$B$2:$B$54))+IF(AF62="ОРГ",0,$C62)))))</f>
        <v>0</v>
      </c>
      <c r="AH62" s="69"/>
      <c r="AI62" s="65" t="str">
        <f>IF($A62="вк","В/К",(IF(AH62=0,"0",(IF(SUMIF(Очки!$A$2:$A$54,AH62,Очки!$B$2:$B$54)=0," ",SUMIF(Очки!$A$2:$A$54,AH62,Очки!$B$2:$B$54))+IF(AH62="ОРГ",0,$C62)))))</f>
        <v>0</v>
      </c>
      <c r="AJ62" s="84"/>
      <c r="AK62" s="84"/>
    </row>
    <row r="63" spans="1:42" ht="13.5" customHeight="1" x14ac:dyDescent="0.2">
      <c r="A63" s="56" t="s">
        <v>22</v>
      </c>
      <c r="B63" s="59">
        <f t="shared" si="2"/>
        <v>8</v>
      </c>
      <c r="C63" s="66">
        <f>SUMIF(Коэффициенты!$A$2:$A$68,D63,Коэффициенты!$B$2:$B$68)</f>
        <v>3</v>
      </c>
      <c r="D63" s="49">
        <f t="shared" si="3"/>
        <v>40</v>
      </c>
      <c r="E63" s="67">
        <v>1976</v>
      </c>
      <c r="F63" s="68" t="s">
        <v>185</v>
      </c>
      <c r="G63" s="68"/>
      <c r="H63" s="69">
        <v>18</v>
      </c>
      <c r="I63" s="65">
        <f>IF($A63="вк","В/К",(IF(H63=0,"0",(IF(SUMIF(Очки!$A$2:$A$54,H63,Очки!$B$2:$B$54)=0," ",SUMIF(Очки!$A$2:$A$54,H63,Очки!$B$2:$B$54))+IF(H63="ОРГ",0,$C63)))))</f>
        <v>8</v>
      </c>
      <c r="J63" s="69"/>
      <c r="K63" s="65" t="str">
        <f>IF($A63="вк","В/К",(IF(J63=0,"0",(IF(SUMIF(Очки!$A$2:$A$54,J63,Очки!$B$2:$B$54)=0," ",SUMIF(Очки!$A$2:$A$54,J63,Очки!$B$2:$B$54))+IF(J63="ОРГ",0,$C63)))))</f>
        <v>0</v>
      </c>
      <c r="L63" s="69"/>
      <c r="M63" s="65" t="str">
        <f>IF($A63="вк","В/К",(IF(L63=0,"0",(IF(SUMIF(Очки!$A$2:$A$54,L63,Очки!$B$2:$B$54)=0," ",SUMIF(Очки!$A$2:$A$54,L63,Очки!$B$2:$B$54))+IF(L63="ОРГ",0,$C63)))))</f>
        <v>0</v>
      </c>
      <c r="N63" s="69"/>
      <c r="O63" s="65" t="str">
        <f>IF($A63="вк","В/К",(IF(N63=0,"0",(IF(SUMIF(Очки!$A$2:$A$54,N63,Очки!$B$2:$B$54)=0," ",SUMIF(Очки!$A$2:$A$54,N63,Очки!$B$2:$B$54))+IF(N63="ОРГ",0,$C63)))))</f>
        <v>0</v>
      </c>
      <c r="P63" s="69"/>
      <c r="Q63" s="65" t="str">
        <f>IF($A63="вк","В/К",(IF(P63=0,"0",(IF(SUMIF(Очки!$A$2:$A$54,P63,Очки!$B$2:$B$54)=0," ",SUMIF(Очки!$A$2:$A$54,P63,Очки!$B$2:$B$54))+IF(P63="ОРГ",0,$C63)))))</f>
        <v>0</v>
      </c>
      <c r="R63" s="69"/>
      <c r="S63" s="65" t="str">
        <f>IF($A63="вк","В/К",(IF(R63=0,"0",(IF(SUMIF(Очки!$A$2:$A$54,R63,Очки!$B$2:$B$54)=0," ",SUMIF(Очки!$A$2:$A$54,R63,Очки!$B$2:$B$54))+IF(R63="ОРГ",0,$C63)))))</f>
        <v>0</v>
      </c>
      <c r="T63" s="69"/>
      <c r="U63" s="65" t="str">
        <f>IF($A63="вк","В/К",(IF(T63=0,"0",(IF(SUMIF(Очки!$A$2:$A$54,T63,Очки!$B$2:$B$54)=0," ",SUMIF(Очки!$A$2:$A$54,T63,Очки!$B$2:$B$54))+IF(T63="ОРГ",0,$C63)))))</f>
        <v>0</v>
      </c>
      <c r="V63" s="69"/>
      <c r="W63" s="65" t="str">
        <f>IF($A63="вк","В/К",(IF(V63=0,"0",(IF(SUMIF(Очки!$A$2:$A$54,V63,Очки!$B$2:$B$54)=0," ",SUMIF(Очки!$A$2:$A$54,V63,Очки!$B$2:$B$54))+IF(V63="ОРГ",0,$C63)))))</f>
        <v>0</v>
      </c>
      <c r="X63" s="69"/>
      <c r="Y63" s="65" t="str">
        <f>IF($A63="вк","В/К",(IF(X63=0,"0",(IF(SUMIF(Очки!$A$2:$A$54,X63,Очки!$B$2:$B$54)=0," ",SUMIF(Очки!$A$2:$A$54,X63,Очки!$B$2:$B$54))+IF(X63="ОРГ",0,$C63)))))</f>
        <v>0</v>
      </c>
      <c r="Z63" s="69"/>
      <c r="AA63" s="65" t="str">
        <f>IF($A63="вк","В/К",(IF(Z63=0,"0",(IF(SUMIF(Очки!$A$2:$A$54,Z63,Очки!$B$2:$B$54)=0," ",SUMIF(Очки!$A$2:$A$54,Z63,Очки!$B$2:$B$54))+IF(Z63="ОРГ",0,$C63)))))</f>
        <v>0</v>
      </c>
      <c r="AB63" s="69"/>
      <c r="AC63" s="65" t="str">
        <f>IF($A63="вк","В/К",(IF(AB63=0,"0",(IF(SUMIF(Очки!$A$2:$A$54,AB63,Очки!$B$2:$B$54)=0," ",SUMIF(Очки!$A$2:$A$54,AB63,Очки!$B$2:$B$54))+IF(AB63="ОРГ",0,$C63)))))</f>
        <v>0</v>
      </c>
      <c r="AD63" s="69"/>
      <c r="AE63" s="65" t="str">
        <f>IF($A63="вк","В/К",(IF(AD63=0,"0",(IF(SUMIF(Очки!$A$2:$A$54,AD63,Очки!$B$2:$B$54)=0," ",SUMIF(Очки!$A$2:$A$54,AD63,Очки!$B$2:$B$54))+IF(AD63="ОРГ",0,$C63)))))</f>
        <v>0</v>
      </c>
      <c r="AF63" s="69"/>
      <c r="AG63" s="65" t="str">
        <f>IF($A63="вк","В/К",(IF(AF63=0,"0",(IF(SUMIF(Очки!$A$2:$A$54,AF63,Очки!$B$2:$B$54)=0," ",SUMIF(Очки!$A$2:$A$54,AF63,Очки!$B$2:$B$54))+IF(AF63="ОРГ",0,$C63)))))</f>
        <v>0</v>
      </c>
      <c r="AH63" s="69"/>
      <c r="AI63" s="65" t="str">
        <f>IF($A63="вк","В/К",(IF(AH63=0,"0",(IF(SUMIF(Очки!$A$2:$A$54,AH63,Очки!$B$2:$B$54)=0," ",SUMIF(Очки!$A$2:$A$54,AH63,Очки!$B$2:$B$54))+IF(AH63="ОРГ",0,$C63)))))</f>
        <v>0</v>
      </c>
      <c r="AJ63" s="84"/>
      <c r="AK63" s="84"/>
    </row>
    <row r="64" spans="1:42" ht="13.5" customHeight="1" x14ac:dyDescent="0.2">
      <c r="A64" s="56" t="s">
        <v>22</v>
      </c>
      <c r="B64" s="59">
        <f t="shared" si="2"/>
        <v>8</v>
      </c>
      <c r="C64" s="66">
        <f>SUMIF(Коэффициенты!$A$2:$A$68,D64,Коэффициенты!$B$2:$B$68)</f>
        <v>0</v>
      </c>
      <c r="D64" s="49">
        <f t="shared" si="3"/>
        <v>26</v>
      </c>
      <c r="E64" s="67">
        <v>1990</v>
      </c>
      <c r="F64" s="68" t="s">
        <v>204</v>
      </c>
      <c r="G64" s="68"/>
      <c r="H64" s="69"/>
      <c r="I64" s="65" t="str">
        <f>IF($A64="вк","В/К",(IF(H64=0,"0",(IF(SUMIF(Очки!$A$2:$A$54,H64,Очки!$B$2:$B$54)=0," ",SUMIF(Очки!$A$2:$A$54,H64,Очки!$B$2:$B$54))+IF(H64="ОРГ",0,$C64)))))</f>
        <v>0</v>
      </c>
      <c r="J64" s="69"/>
      <c r="K64" s="65" t="str">
        <f>IF($A64="вк","В/К",(IF(J64=0,"0",(IF(SUMIF(Очки!$A$2:$A$54,J64,Очки!$B$2:$B$54)=0," ",SUMIF(Очки!$A$2:$A$54,J64,Очки!$B$2:$B$54))+IF(J64="ОРГ",0,$C64)))))</f>
        <v>0</v>
      </c>
      <c r="L64" s="69"/>
      <c r="M64" s="65" t="str">
        <f>IF($A64="вк","В/К",(IF(L64=0,"0",(IF(SUMIF(Очки!$A$2:$A$54,L64,Очки!$B$2:$B$54)=0," ",SUMIF(Очки!$A$2:$A$54,L64,Очки!$B$2:$B$54))+IF(L64="ОРГ",0,$C64)))))</f>
        <v>0</v>
      </c>
      <c r="N64" s="69"/>
      <c r="O64" s="65" t="str">
        <f>IF($A64="вк","В/К",(IF(N64=0,"0",(IF(SUMIF(Очки!$A$2:$A$54,N64,Очки!$B$2:$B$54)=0," ",SUMIF(Очки!$A$2:$A$54,N64,Очки!$B$2:$B$54))+IF(N64="ОРГ",0,$C64)))))</f>
        <v>0</v>
      </c>
      <c r="P64" s="69"/>
      <c r="Q64" s="65" t="str">
        <f>IF($A64="вк","В/К",(IF(P64=0,"0",(IF(SUMIF(Очки!$A$2:$A$54,P64,Очки!$B$2:$B$54)=0," ",SUMIF(Очки!$A$2:$A$54,P64,Очки!$B$2:$B$54))+IF(P64="ОРГ",0,$C64)))))</f>
        <v>0</v>
      </c>
      <c r="R64" s="69"/>
      <c r="S64" s="65" t="str">
        <f>IF($A64="вк","В/К",(IF(R64=0,"0",(IF(SUMIF(Очки!$A$2:$A$54,R64,Очки!$B$2:$B$54)=0," ",SUMIF(Очки!$A$2:$A$54,R64,Очки!$B$2:$B$54))+IF(R64="ОРГ",0,$C64)))))</f>
        <v>0</v>
      </c>
      <c r="T64" s="69"/>
      <c r="U64" s="65" t="str">
        <f>IF($A64="вк","В/К",(IF(T64=0,"0",(IF(SUMIF(Очки!$A$2:$A$54,T64,Очки!$B$2:$B$54)=0," ",SUMIF(Очки!$A$2:$A$54,T64,Очки!$B$2:$B$54))+IF(T64="ОРГ",0,$C64)))))</f>
        <v>0</v>
      </c>
      <c r="V64" s="69">
        <v>15</v>
      </c>
      <c r="W64" s="65">
        <f>IF($A64="вк","В/К",(IF(V64=0,"0",(IF(SUMIF(Очки!$A$2:$A$54,V64,Очки!$B$2:$B$54)=0," ",SUMIF(Очки!$A$2:$A$54,V64,Очки!$B$2:$B$54))+IF(V64="ОРГ",0,$C64)))))</f>
        <v>8</v>
      </c>
      <c r="X64" s="69"/>
      <c r="Y64" s="65" t="str">
        <f>IF($A64="вк","В/К",(IF(X64=0,"0",(IF(SUMIF(Очки!$A$2:$A$54,X64,Очки!$B$2:$B$54)=0," ",SUMIF(Очки!$A$2:$A$54,X64,Очки!$B$2:$B$54))+IF(X64="ОРГ",0,$C64)))))</f>
        <v>0</v>
      </c>
      <c r="Z64" s="69"/>
      <c r="AA64" s="65" t="str">
        <f>IF($A64="вк","В/К",(IF(Z64=0,"0",(IF(SUMIF(Очки!$A$2:$A$54,Z64,Очки!$B$2:$B$54)=0," ",SUMIF(Очки!$A$2:$A$54,Z64,Очки!$B$2:$B$54))+IF(Z64="ОРГ",0,$C64)))))</f>
        <v>0</v>
      </c>
      <c r="AB64" s="69"/>
      <c r="AC64" s="65" t="str">
        <f>IF($A64="вк","В/К",(IF(AB64=0,"0",(IF(SUMIF(Очки!$A$2:$A$54,AB64,Очки!$B$2:$B$54)=0," ",SUMIF(Очки!$A$2:$A$54,AB64,Очки!$B$2:$B$54))+IF(AB64="ОРГ",0,$C64)))))</f>
        <v>0</v>
      </c>
      <c r="AD64" s="69"/>
      <c r="AE64" s="65" t="str">
        <f>IF($A64="вк","В/К",(IF(AD64=0,"0",(IF(SUMIF(Очки!$A$2:$A$54,AD64,Очки!$B$2:$B$54)=0," ",SUMIF(Очки!$A$2:$A$54,AD64,Очки!$B$2:$B$54))+IF(AD64="ОРГ",0,$C64)))))</f>
        <v>0</v>
      </c>
      <c r="AF64" s="69"/>
      <c r="AG64" s="65" t="str">
        <f>IF($A64="вк","В/К",(IF(AF64=0,"0",(IF(SUMIF(Очки!$A$2:$A$54,AF64,Очки!$B$2:$B$54)=0," ",SUMIF(Очки!$A$2:$A$54,AF64,Очки!$B$2:$B$54))+IF(AF64="ОРГ",0,$C64)))))</f>
        <v>0</v>
      </c>
      <c r="AH64" s="69"/>
      <c r="AI64" s="65" t="str">
        <f>IF($A64="вк","В/К",(IF(AH64=0,"0",(IF(SUMIF(Очки!$A$2:$A$54,AH64,Очки!$B$2:$B$54)=0," ",SUMIF(Очки!$A$2:$A$54,AH64,Очки!$B$2:$B$54))+IF(AH64="ОРГ",0,$C64)))))</f>
        <v>0</v>
      </c>
      <c r="AJ64" s="84"/>
      <c r="AK64" s="84"/>
    </row>
    <row r="65" spans="1:40" ht="13.5" customHeight="1" x14ac:dyDescent="0.2">
      <c r="A65" s="56" t="s">
        <v>22</v>
      </c>
      <c r="B65" s="59">
        <f t="shared" si="2"/>
        <v>8</v>
      </c>
      <c r="C65" s="66">
        <f>SUMIF(Коэффициенты!$A$2:$A$68,D65,Коэффициенты!$B$2:$B$68)</f>
        <v>0</v>
      </c>
      <c r="D65" s="49">
        <f t="shared" si="3"/>
        <v>21</v>
      </c>
      <c r="E65" s="67">
        <v>1995</v>
      </c>
      <c r="F65" s="68" t="s">
        <v>214</v>
      </c>
      <c r="G65" s="75"/>
      <c r="H65" s="69"/>
      <c r="I65" s="65" t="str">
        <f>IF($A65="вк","В/К",(IF(H65=0,"0",(IF(SUMIF(Очки!$A$2:$A$54,H65,Очки!$B$2:$B$54)=0," ",SUMIF(Очки!$A$2:$A$54,H65,Очки!$B$2:$B$54))+IF(H65="ОРГ",0,$C65)))))</f>
        <v>0</v>
      </c>
      <c r="J65" s="69"/>
      <c r="K65" s="65" t="str">
        <f>IF($A65="вк","В/К",(IF(J65=0,"0",(IF(SUMIF(Очки!$A$2:$A$54,J65,Очки!$B$2:$B$54)=0," ",SUMIF(Очки!$A$2:$A$54,J65,Очки!$B$2:$B$54))+IF(J65="ОРГ",0,$C65)))))</f>
        <v>0</v>
      </c>
      <c r="L65" s="69"/>
      <c r="M65" s="65" t="str">
        <f>IF($A65="вк","В/К",(IF(L65=0,"0",(IF(SUMIF(Очки!$A$2:$A$54,L65,Очки!$B$2:$B$54)=0," ",SUMIF(Очки!$A$2:$A$54,L65,Очки!$B$2:$B$54))+IF(L65="ОРГ",0,$C65)))))</f>
        <v>0</v>
      </c>
      <c r="N65" s="69"/>
      <c r="O65" s="65" t="str">
        <f>IF($A65="вк","В/К",(IF(N65=0,"0",(IF(SUMIF(Очки!$A$2:$A$54,N65,Очки!$B$2:$B$54)=0," ",SUMIF(Очки!$A$2:$A$54,N65,Очки!$B$2:$B$54))+IF(N65="ОРГ",0,$C65)))))</f>
        <v>0</v>
      </c>
      <c r="P65" s="69"/>
      <c r="Q65" s="65" t="str">
        <f>IF($A65="вк","В/К",(IF(P65=0,"0",(IF(SUMIF(Очки!$A$2:$A$54,P65,Очки!$B$2:$B$54)=0," ",SUMIF(Очки!$A$2:$A$54,P65,Очки!$B$2:$B$54))+IF(P65="ОРГ",0,$C65)))))</f>
        <v>0</v>
      </c>
      <c r="R65" s="69"/>
      <c r="S65" s="65" t="str">
        <f>IF($A65="вк","В/К",(IF(R65=0,"0",(IF(SUMIF(Очки!$A$2:$A$54,R65,Очки!$B$2:$B$54)=0," ",SUMIF(Очки!$A$2:$A$54,R65,Очки!$B$2:$B$54))+IF(R65="ОРГ",0,$C65)))))</f>
        <v>0</v>
      </c>
      <c r="T65" s="69"/>
      <c r="U65" s="65" t="str">
        <f>IF($A65="вк","В/К",(IF(T65=0,"0",(IF(SUMIF(Очки!$A$2:$A$54,T65,Очки!$B$2:$B$54)=0," ",SUMIF(Очки!$A$2:$A$54,T65,Очки!$B$2:$B$54))+IF(T65="ОРГ",0,$C65)))))</f>
        <v>0</v>
      </c>
      <c r="V65" s="69"/>
      <c r="W65" s="65" t="str">
        <f>IF($A65="вк","В/К",(IF(V65=0,"0",(IF(SUMIF(Очки!$A$2:$A$54,V65,Очки!$B$2:$B$54)=0," ",SUMIF(Очки!$A$2:$A$54,V65,Очки!$B$2:$B$54))+IF(V65="ОРГ",0,$C65)))))</f>
        <v>0</v>
      </c>
      <c r="X65" s="69"/>
      <c r="Y65" s="65" t="str">
        <f>IF($A65="вк","В/К",(IF(X65=0,"0",(IF(SUMIF(Очки!$A$2:$A$54,X65,Очки!$B$2:$B$54)=0," ",SUMIF(Очки!$A$2:$A$54,X65,Очки!$B$2:$B$54))+IF(X65="ОРГ",0,$C65)))))</f>
        <v>0</v>
      </c>
      <c r="Z65" s="69">
        <v>15</v>
      </c>
      <c r="AA65" s="65">
        <f>IF($A65="вк","В/К",(IF(Z65=0,"0",(IF(SUMIF(Очки!$A$2:$A$54,Z65,Очки!$B$2:$B$54)=0," ",SUMIF(Очки!$A$2:$A$54,Z65,Очки!$B$2:$B$54))+IF(Z65="ОРГ",0,$C65)))))</f>
        <v>8</v>
      </c>
      <c r="AB65" s="69"/>
      <c r="AC65" s="65" t="str">
        <f>IF($A65="вк","В/К",(IF(AB65=0,"0",(IF(SUMIF(Очки!$A$2:$A$54,AB65,Очки!$B$2:$B$54)=0," ",SUMIF(Очки!$A$2:$A$54,AB65,Очки!$B$2:$B$54))+IF(AB65="ОРГ",0,$C65)))))</f>
        <v>0</v>
      </c>
      <c r="AD65" s="69"/>
      <c r="AE65" s="65" t="str">
        <f>IF($A65="вк","В/К",(IF(AD65=0,"0",(IF(SUMIF(Очки!$A$2:$A$54,AD65,Очки!$B$2:$B$54)=0," ",SUMIF(Очки!$A$2:$A$54,AD65,Очки!$B$2:$B$54))+IF(AD65="ОРГ",0,$C65)))))</f>
        <v>0</v>
      </c>
      <c r="AF65" s="69"/>
      <c r="AG65" s="65" t="str">
        <f>IF($A65="вк","В/К",(IF(AF65=0,"0",(IF(SUMIF(Очки!$A$2:$A$54,AF65,Очки!$B$2:$B$54)=0," ",SUMIF(Очки!$A$2:$A$54,AF65,Очки!$B$2:$B$54))+IF(AF65="ОРГ",0,$C65)))))</f>
        <v>0</v>
      </c>
      <c r="AH65" s="69"/>
      <c r="AI65" s="65" t="str">
        <f>IF($A65="вк","В/К",(IF(AH65=0,"0",(IF(SUMIF(Очки!$A$2:$A$54,AH65,Очки!$B$2:$B$54)=0," ",SUMIF(Очки!$A$2:$A$54,AH65,Очки!$B$2:$B$54))+IF(AH65="ОРГ",0,$C65)))))</f>
        <v>0</v>
      </c>
      <c r="AJ65" s="84"/>
      <c r="AK65" s="84"/>
    </row>
    <row r="66" spans="1:40" ht="13.5" customHeight="1" x14ac:dyDescent="0.2">
      <c r="A66" s="56" t="s">
        <v>22</v>
      </c>
      <c r="B66" s="59">
        <f t="shared" si="2"/>
        <v>7</v>
      </c>
      <c r="C66" s="66">
        <f>SUMIF(Коэффициенты!$A$2:$A$68,D66,Коэффициенты!$B$2:$B$68)</f>
        <v>4</v>
      </c>
      <c r="D66" s="49">
        <f t="shared" si="3"/>
        <v>68</v>
      </c>
      <c r="E66" s="67">
        <v>1948</v>
      </c>
      <c r="F66" s="68" t="s">
        <v>200</v>
      </c>
      <c r="G66" s="68"/>
      <c r="H66" s="69"/>
      <c r="I66" s="65" t="str">
        <f>IF($A66="вк","В/К",(IF(H66=0,"0",(IF(SUMIF(Очки!$A$2:$A$54,H66,Очки!$B$2:$B$54)=0," ",SUMIF(Очки!$A$2:$A$54,H66,Очки!$B$2:$B$54))+IF(H66="ОРГ",0,$C66)))))</f>
        <v>0</v>
      </c>
      <c r="J66" s="69"/>
      <c r="K66" s="65" t="str">
        <f>IF($A66="вк","В/К",(IF(J66=0,"0",(IF(SUMIF(Очки!$A$2:$A$54,J66,Очки!$B$2:$B$54)=0," ",SUMIF(Очки!$A$2:$A$54,J66,Очки!$B$2:$B$54))+IF(J66="ОРГ",0,$C66)))))</f>
        <v>0</v>
      </c>
      <c r="L66" s="69"/>
      <c r="M66" s="65" t="str">
        <f>IF($A66="вк","В/К",(IF(L66=0,"0",(IF(SUMIF(Очки!$A$2:$A$54,L66,Очки!$B$2:$B$54)=0," ",SUMIF(Очки!$A$2:$A$54,L66,Очки!$B$2:$B$54))+IF(L66="ОРГ",0,$C66)))))</f>
        <v>0</v>
      </c>
      <c r="N66" s="69">
        <v>20</v>
      </c>
      <c r="O66" s="65">
        <f>IF($A66="вк","В/К",(IF(N66=0,"0",(IF(SUMIF(Очки!$A$2:$A$54,N66,Очки!$B$2:$B$54)=0," ",SUMIF(Очки!$A$2:$A$54,N66,Очки!$B$2:$B$54))+IF(N66="ОРГ",0,$C66)))))</f>
        <v>7</v>
      </c>
      <c r="P66" s="69"/>
      <c r="Q66" s="65" t="str">
        <f>IF($A66="вк","В/К",(IF(P66=0,"0",(IF(SUMIF(Очки!$A$2:$A$54,P66,Очки!$B$2:$B$54)=0," ",SUMIF(Очки!$A$2:$A$54,P66,Очки!$B$2:$B$54))+IF(P66="ОРГ",0,$C66)))))</f>
        <v>0</v>
      </c>
      <c r="R66" s="69"/>
      <c r="S66" s="65" t="str">
        <f>IF($A66="вк","В/К",(IF(R66=0,"0",(IF(SUMIF(Очки!$A$2:$A$54,R66,Очки!$B$2:$B$54)=0," ",SUMIF(Очки!$A$2:$A$54,R66,Очки!$B$2:$B$54))+IF(R66="ОРГ",0,$C66)))))</f>
        <v>0</v>
      </c>
      <c r="T66" s="69"/>
      <c r="U66" s="65" t="str">
        <f>IF($A66="вк","В/К",(IF(T66=0,"0",(IF(SUMIF(Очки!$A$2:$A$54,T66,Очки!$B$2:$B$54)=0," ",SUMIF(Очки!$A$2:$A$54,T66,Очки!$B$2:$B$54))+IF(T66="ОРГ",0,$C66)))))</f>
        <v>0</v>
      </c>
      <c r="V66" s="69"/>
      <c r="W66" s="65" t="str">
        <f>IF($A66="вк","В/К",(IF(V66=0,"0",(IF(SUMIF(Очки!$A$2:$A$54,V66,Очки!$B$2:$B$54)=0," ",SUMIF(Очки!$A$2:$A$54,V66,Очки!$B$2:$B$54))+IF(V66="ОРГ",0,$C66)))))</f>
        <v>0</v>
      </c>
      <c r="X66" s="69"/>
      <c r="Y66" s="65" t="str">
        <f>IF($A66="вк","В/К",(IF(X66=0,"0",(IF(SUMIF(Очки!$A$2:$A$54,X66,Очки!$B$2:$B$54)=0," ",SUMIF(Очки!$A$2:$A$54,X66,Очки!$B$2:$B$54))+IF(X66="ОРГ",0,$C66)))))</f>
        <v>0</v>
      </c>
      <c r="Z66" s="69"/>
      <c r="AA66" s="65" t="str">
        <f>IF($A66="вк","В/К",(IF(Z66=0,"0",(IF(SUMIF(Очки!$A$2:$A$54,Z66,Очки!$B$2:$B$54)=0," ",SUMIF(Очки!$A$2:$A$54,Z66,Очки!$B$2:$B$54))+IF(Z66="ОРГ",0,$C66)))))</f>
        <v>0</v>
      </c>
      <c r="AB66" s="69"/>
      <c r="AC66" s="65" t="str">
        <f>IF($A66="вк","В/К",(IF(AB66=0,"0",(IF(SUMIF(Очки!$A$2:$A$54,AB66,Очки!$B$2:$B$54)=0," ",SUMIF(Очки!$A$2:$A$54,AB66,Очки!$B$2:$B$54))+IF(AB66="ОРГ",0,$C66)))))</f>
        <v>0</v>
      </c>
      <c r="AD66" s="69"/>
      <c r="AE66" s="65" t="str">
        <f>IF($A66="вк","В/К",(IF(AD66=0,"0",(IF(SUMIF(Очки!$A$2:$A$54,AD66,Очки!$B$2:$B$54)=0," ",SUMIF(Очки!$A$2:$A$54,AD66,Очки!$B$2:$B$54))+IF(AD66="ОРГ",0,$C66)))))</f>
        <v>0</v>
      </c>
      <c r="AF66" s="69"/>
      <c r="AG66" s="65" t="str">
        <f>IF($A66="вк","В/К",(IF(AF66=0,"0",(IF(SUMIF(Очки!$A$2:$A$54,AF66,Очки!$B$2:$B$54)=0," ",SUMIF(Очки!$A$2:$A$54,AF66,Очки!$B$2:$B$54))+IF(AF66="ОРГ",0,$C66)))))</f>
        <v>0</v>
      </c>
      <c r="AH66" s="69"/>
      <c r="AI66" s="65" t="str">
        <f>IF($A66="вк","В/К",(IF(AH66=0,"0",(IF(SUMIF(Очки!$A$2:$A$54,AH66,Очки!$B$2:$B$54)=0," ",SUMIF(Очки!$A$2:$A$54,AH66,Очки!$B$2:$B$54))+IF(AH66="ОРГ",0,$C66)))))</f>
        <v>0</v>
      </c>
      <c r="AJ66" s="84"/>
      <c r="AK66" s="84"/>
    </row>
    <row r="67" spans="1:40" ht="13.5" customHeight="1" x14ac:dyDescent="0.2">
      <c r="A67" s="56" t="s">
        <v>22</v>
      </c>
      <c r="B67" s="59">
        <f t="shared" si="2"/>
        <v>7</v>
      </c>
      <c r="C67" s="66">
        <f>SUMIF(Коэффициенты!$A$2:$A$68,D67,Коэффициенты!$B$2:$B$68)</f>
        <v>0</v>
      </c>
      <c r="D67" s="49">
        <f t="shared" si="3"/>
        <v>31</v>
      </c>
      <c r="E67" s="67">
        <v>1985</v>
      </c>
      <c r="F67" s="68" t="s">
        <v>209</v>
      </c>
      <c r="G67" s="68"/>
      <c r="H67" s="69"/>
      <c r="I67" s="65" t="str">
        <f>IF($A67="вк","В/К",(IF(H67=0,"0",(IF(SUMIF(Очки!$A$2:$A$54,H67,Очки!$B$2:$B$54)=0," ",SUMIF(Очки!$A$2:$A$54,H67,Очки!$B$2:$B$54))+IF(H67="ОРГ",0,$C67)))))</f>
        <v>0</v>
      </c>
      <c r="J67" s="69"/>
      <c r="K67" s="65" t="str">
        <f>IF($A67="вк","В/К",(IF(J67=0,"0",(IF(SUMIF(Очки!$A$2:$A$54,J67,Очки!$B$2:$B$54)=0," ",SUMIF(Очки!$A$2:$A$54,J67,Очки!$B$2:$B$54))+IF(J67="ОРГ",0,$C67)))))</f>
        <v>0</v>
      </c>
      <c r="L67" s="69"/>
      <c r="M67" s="65" t="str">
        <f>IF($A67="вк","В/К",(IF(L67=0,"0",(IF(SUMIF(Очки!$A$2:$A$54,L67,Очки!$B$2:$B$54)=0," ",SUMIF(Очки!$A$2:$A$54,L67,Очки!$B$2:$B$54))+IF(L67="ОРГ",0,$C67)))))</f>
        <v>0</v>
      </c>
      <c r="N67" s="69"/>
      <c r="O67" s="65" t="str">
        <f>IF($A67="вк","В/К",(IF(N67=0,"0",(IF(SUMIF(Очки!$A$2:$A$54,N67,Очки!$B$2:$B$54)=0," ",SUMIF(Очки!$A$2:$A$54,N67,Очки!$B$2:$B$54))+IF(N67="ОРГ",0,$C67)))))</f>
        <v>0</v>
      </c>
      <c r="P67" s="69"/>
      <c r="Q67" s="65" t="str">
        <f>IF($A67="вк","В/К",(IF(P67=0,"0",(IF(SUMIF(Очки!$A$2:$A$54,P67,Очки!$B$2:$B$54)=0," ",SUMIF(Очки!$A$2:$A$54,P67,Очки!$B$2:$B$54))+IF(P67="ОРГ",0,$C67)))))</f>
        <v>0</v>
      </c>
      <c r="R67" s="69"/>
      <c r="S67" s="65" t="str">
        <f>IF($A67="вк","В/К",(IF(R67=0,"0",(IF(SUMIF(Очки!$A$2:$A$54,R67,Очки!$B$2:$B$54)=0," ",SUMIF(Очки!$A$2:$A$54,R67,Очки!$B$2:$B$54))+IF(R67="ОРГ",0,$C67)))))</f>
        <v>0</v>
      </c>
      <c r="T67" s="69"/>
      <c r="U67" s="65" t="str">
        <f>IF($A67="вк","В/К",(IF(T67=0,"0",(IF(SUMIF(Очки!$A$2:$A$54,T67,Очки!$B$2:$B$54)=0," ",SUMIF(Очки!$A$2:$A$54,T67,Очки!$B$2:$B$54))+IF(T67="ОРГ",0,$C67)))))</f>
        <v>0</v>
      </c>
      <c r="V67" s="69"/>
      <c r="W67" s="65" t="str">
        <f>IF($A67="вк","В/К",(IF(V67=0,"0",(IF(SUMIF(Очки!$A$2:$A$54,V67,Очки!$B$2:$B$54)=0," ",SUMIF(Очки!$A$2:$A$54,V67,Очки!$B$2:$B$54))+IF(V67="ОРГ",0,$C67)))))</f>
        <v>0</v>
      </c>
      <c r="X67" s="69">
        <v>16</v>
      </c>
      <c r="Y67" s="65">
        <f>IF($A67="вк","В/К",(IF(X67=0,"0",(IF(SUMIF(Очки!$A$2:$A$54,X67,Очки!$B$2:$B$54)=0," ",SUMIF(Очки!$A$2:$A$54,X67,Очки!$B$2:$B$54))+IF(X67="ОРГ",0,$C67)))))</f>
        <v>7</v>
      </c>
      <c r="Z67" s="69"/>
      <c r="AA67" s="65" t="str">
        <f>IF($A67="вк","В/К",(IF(Z67=0,"0",(IF(SUMIF(Очки!$A$2:$A$54,Z67,Очки!$B$2:$B$54)=0," ",SUMIF(Очки!$A$2:$A$54,Z67,Очки!$B$2:$B$54))+IF(Z67="ОРГ",0,$C67)))))</f>
        <v>0</v>
      </c>
      <c r="AB67" s="69"/>
      <c r="AC67" s="65" t="str">
        <f>IF($A67="вк","В/К",(IF(AB67=0,"0",(IF(SUMIF(Очки!$A$2:$A$54,AB67,Очки!$B$2:$B$54)=0," ",SUMIF(Очки!$A$2:$A$54,AB67,Очки!$B$2:$B$54))+IF(AB67="ОРГ",0,$C67)))))</f>
        <v>0</v>
      </c>
      <c r="AD67" s="69"/>
      <c r="AE67" s="65" t="str">
        <f>IF($A67="вк","В/К",(IF(AD67=0,"0",(IF(SUMIF(Очки!$A$2:$A$54,AD67,Очки!$B$2:$B$54)=0," ",SUMIF(Очки!$A$2:$A$54,AD67,Очки!$B$2:$B$54))+IF(AD67="ОРГ",0,$C67)))))</f>
        <v>0</v>
      </c>
      <c r="AF67" s="69"/>
      <c r="AG67" s="65" t="str">
        <f>IF($A67="вк","В/К",(IF(AF67=0,"0",(IF(SUMIF(Очки!$A$2:$A$54,AF67,Очки!$B$2:$B$54)=0," ",SUMIF(Очки!$A$2:$A$54,AF67,Очки!$B$2:$B$54))+IF(AF67="ОРГ",0,$C67)))))</f>
        <v>0</v>
      </c>
      <c r="AH67" s="69"/>
      <c r="AI67" s="65" t="str">
        <f>IF($A67="вк","В/К",(IF(AH67=0,"0",(IF(SUMIF(Очки!$A$2:$A$54,AH67,Очки!$B$2:$B$54)=0," ",SUMIF(Очки!$A$2:$A$54,AH67,Очки!$B$2:$B$54))+IF(AH67="ОРГ",0,$C67)))))</f>
        <v>0</v>
      </c>
      <c r="AJ67" s="84"/>
      <c r="AK67" s="84"/>
    </row>
    <row r="68" spans="1:40" ht="13.5" customHeight="1" x14ac:dyDescent="0.2">
      <c r="A68" s="56" t="s">
        <v>22</v>
      </c>
      <c r="B68" s="59">
        <f t="shared" si="2"/>
        <v>4</v>
      </c>
      <c r="C68" s="66">
        <f>SUMIF(Коэффициенты!$A$2:$A$68,D68,Коэффициенты!$B$2:$B$68)</f>
        <v>0</v>
      </c>
      <c r="D68" s="49">
        <f t="shared" si="3"/>
        <v>13</v>
      </c>
      <c r="E68" s="67">
        <v>2003</v>
      </c>
      <c r="F68" s="68" t="s">
        <v>224</v>
      </c>
      <c r="G68" s="68"/>
      <c r="H68" s="69"/>
      <c r="I68" s="65" t="str">
        <f>IF($A68="вк","В/К",(IF(H68=0,"0",(IF(SUMIF(Очки!$A$2:$A$54,H68,Очки!$B$2:$B$54)=0," ",SUMIF(Очки!$A$2:$A$54,H68,Очки!$B$2:$B$54))+IF(H68="ОРГ",0,$C68)))))</f>
        <v>0</v>
      </c>
      <c r="J68" s="69"/>
      <c r="K68" s="65" t="str">
        <f>IF($A68="вк","В/К",(IF(J68=0,"0",(IF(SUMIF(Очки!$A$2:$A$54,J68,Очки!$B$2:$B$54)=0," ",SUMIF(Очки!$A$2:$A$54,J68,Очки!$B$2:$B$54))+IF(J68="ОРГ",0,$C68)))))</f>
        <v>0</v>
      </c>
      <c r="L68" s="69"/>
      <c r="M68" s="65" t="str">
        <f>IF($A68="вк","В/К",(IF(L68=0,"0",(IF(SUMIF(Очки!$A$2:$A$54,L68,Очки!$B$2:$B$54)=0," ",SUMIF(Очки!$A$2:$A$54,L68,Очки!$B$2:$B$54))+IF(L68="ОРГ",0,$C68)))))</f>
        <v>0</v>
      </c>
      <c r="N68" s="69"/>
      <c r="O68" s="65" t="str">
        <f>IF($A68="вк","В/К",(IF(N68=0,"0",(IF(SUMIF(Очки!$A$2:$A$54,N68,Очки!$B$2:$B$54)=0," ",SUMIF(Очки!$A$2:$A$54,N68,Очки!$B$2:$B$54))+IF(N68="ОРГ",0,$C68)))))</f>
        <v>0</v>
      </c>
      <c r="P68" s="69"/>
      <c r="Q68" s="65" t="str">
        <f>IF($A68="вк","В/К",(IF(P68=0,"0",(IF(SUMIF(Очки!$A$2:$A$54,P68,Очки!$B$2:$B$54)=0," ",SUMIF(Очки!$A$2:$A$54,P68,Очки!$B$2:$B$54))+IF(P68="ОРГ",0,$C68)))))</f>
        <v>0</v>
      </c>
      <c r="R68" s="69"/>
      <c r="S68" s="65" t="str">
        <f>IF($A68="вк","В/К",(IF(R68=0,"0",(IF(SUMIF(Очки!$A$2:$A$54,R68,Очки!$B$2:$B$54)=0," ",SUMIF(Очки!$A$2:$A$54,R68,Очки!$B$2:$B$54))+IF(R68="ОРГ",0,$C68)))))</f>
        <v>0</v>
      </c>
      <c r="T68" s="69">
        <v>19</v>
      </c>
      <c r="U68" s="65">
        <f>IF($A68="вк","В/К",(IF(T68=0,"0",(IF(SUMIF(Очки!$A$2:$A$54,T68,Очки!$B$2:$B$54)=0," ",SUMIF(Очки!$A$2:$A$54,T68,Очки!$B$2:$B$54))+IF(T68="ОРГ",0,$C68)))))</f>
        <v>4</v>
      </c>
      <c r="V68" s="69"/>
      <c r="W68" s="65" t="str">
        <f>IF($A68="вк","В/К",(IF(V68=0,"0",(IF(SUMIF(Очки!$A$2:$A$54,V68,Очки!$B$2:$B$54)=0," ",SUMIF(Очки!$A$2:$A$54,V68,Очки!$B$2:$B$54))+IF(V68="ОРГ",0,$C68)))))</f>
        <v>0</v>
      </c>
      <c r="X68" s="69"/>
      <c r="Y68" s="65" t="str">
        <f>IF($A68="вк","В/К",(IF(X68=0,"0",(IF(SUMIF(Очки!$A$2:$A$54,X68,Очки!$B$2:$B$54)=0," ",SUMIF(Очки!$A$2:$A$54,X68,Очки!$B$2:$B$54))+IF(X68="ОРГ",0,$C68)))))</f>
        <v>0</v>
      </c>
      <c r="Z68" s="69"/>
      <c r="AA68" s="65" t="str">
        <f>IF($A68="вк","В/К",(IF(Z68=0,"0",(IF(SUMIF(Очки!$A$2:$A$54,Z68,Очки!$B$2:$B$54)=0," ",SUMIF(Очки!$A$2:$A$54,Z68,Очки!$B$2:$B$54))+IF(Z68="ОРГ",0,$C68)))))</f>
        <v>0</v>
      </c>
      <c r="AB68" s="69"/>
      <c r="AC68" s="65" t="str">
        <f>IF($A68="вк","В/К",(IF(AB68=0,"0",(IF(SUMIF(Очки!$A$2:$A$54,AB68,Очки!$B$2:$B$54)=0," ",SUMIF(Очки!$A$2:$A$54,AB68,Очки!$B$2:$B$54))+IF(AB68="ОРГ",0,$C68)))))</f>
        <v>0</v>
      </c>
      <c r="AD68" s="69"/>
      <c r="AE68" s="65" t="str">
        <f>IF($A68="вк","В/К",(IF(AD68=0,"0",(IF(SUMIF(Очки!$A$2:$A$54,AD68,Очки!$B$2:$B$54)=0," ",SUMIF(Очки!$A$2:$A$54,AD68,Очки!$B$2:$B$54))+IF(AD68="ОРГ",0,$C68)))))</f>
        <v>0</v>
      </c>
      <c r="AF68" s="69"/>
      <c r="AG68" s="65" t="str">
        <f>IF($A68="вк","В/К",(IF(AF68=0,"0",(IF(SUMIF(Очки!$A$2:$A$54,AF68,Очки!$B$2:$B$54)=0," ",SUMIF(Очки!$A$2:$A$54,AF68,Очки!$B$2:$B$54))+IF(AF68="ОРГ",0,$C68)))))</f>
        <v>0</v>
      </c>
      <c r="AH68" s="69"/>
      <c r="AI68" s="65" t="str">
        <f>IF($A68="вк","В/К",(IF(AH68=0,"0",(IF(SUMIF(Очки!$A$2:$A$54,AH68,Очки!$B$2:$B$54)=0," ",SUMIF(Очки!$A$2:$A$54,AH68,Очки!$B$2:$B$54))+IF(AH68="ОРГ",0,$C68)))))</f>
        <v>0</v>
      </c>
      <c r="AJ68" s="84"/>
      <c r="AK68" s="84"/>
    </row>
    <row r="69" spans="1:40" ht="13.5" customHeight="1" x14ac:dyDescent="0.2">
      <c r="A69" s="56" t="s">
        <v>22</v>
      </c>
      <c r="B69" s="59">
        <f t="shared" si="2"/>
        <v>1</v>
      </c>
      <c r="C69" s="66">
        <f>SUMIF(Коэффициенты!$A$2:$A$68,D69,Коэффициенты!$B$2:$B$68)</f>
        <v>0</v>
      </c>
      <c r="D69" s="49">
        <f t="shared" si="3"/>
        <v>29</v>
      </c>
      <c r="E69" s="67">
        <v>1987</v>
      </c>
      <c r="F69" s="68" t="s">
        <v>225</v>
      </c>
      <c r="G69" s="75" t="s">
        <v>231</v>
      </c>
      <c r="H69" s="69"/>
      <c r="I69" s="65" t="str">
        <f>IF($A69="вк","В/К",(IF(H69=0,"0",(IF(SUMIF(Очки!$A$2:$A$54,H69,Очки!$B$2:$B$54)=0," ",SUMIF(Очки!$A$2:$A$54,H69,Очки!$B$2:$B$54))+IF(H69="ОРГ",0,$C69)))))</f>
        <v>0</v>
      </c>
      <c r="J69" s="69"/>
      <c r="K69" s="65" t="str">
        <f>IF($A69="вк","В/К",(IF(J69=0,"0",(IF(SUMIF(Очки!$A$2:$A$54,J69,Очки!$B$2:$B$54)=0," ",SUMIF(Очки!$A$2:$A$54,J69,Очки!$B$2:$B$54))+IF(J69="ОРГ",0,$C69)))))</f>
        <v>0</v>
      </c>
      <c r="L69" s="69"/>
      <c r="M69" s="65" t="str">
        <f>IF($A69="вк","В/К",(IF(L69=0,"0",(IF(SUMIF(Очки!$A$2:$A$54,L69,Очки!$B$2:$B$54)=0," ",SUMIF(Очки!$A$2:$A$54,L69,Очки!$B$2:$B$54))+IF(L69="ОРГ",0,$C69)))))</f>
        <v>0</v>
      </c>
      <c r="N69" s="69"/>
      <c r="O69" s="65" t="str">
        <f>IF($A69="вк","В/К",(IF(N69=0,"0",(IF(SUMIF(Очки!$A$2:$A$54,N69,Очки!$B$2:$B$54)=0," ",SUMIF(Очки!$A$2:$A$54,N69,Очки!$B$2:$B$54))+IF(N69="ОРГ",0,$C69)))))</f>
        <v>0</v>
      </c>
      <c r="P69" s="69"/>
      <c r="Q69" s="65" t="str">
        <f>IF($A69="вк","В/К",(IF(P69=0,"0",(IF(SUMIF(Очки!$A$2:$A$54,P69,Очки!$B$2:$B$54)=0," ",SUMIF(Очки!$A$2:$A$54,P69,Очки!$B$2:$B$54))+IF(P69="ОРГ",0,$C69)))))</f>
        <v>0</v>
      </c>
      <c r="R69" s="69"/>
      <c r="S69" s="65" t="str">
        <f>IF($A69="вк","В/К",(IF(R69=0,"0",(IF(SUMIF(Очки!$A$2:$A$54,R69,Очки!$B$2:$B$54)=0," ",SUMIF(Очки!$A$2:$A$54,R69,Очки!$B$2:$B$54))+IF(R69="ОРГ",0,$C69)))))</f>
        <v>0</v>
      </c>
      <c r="T69" s="69">
        <v>22</v>
      </c>
      <c r="U69" s="65">
        <f>IF($A69="вк","В/К",(IF(T69=0,"0",(IF(SUMIF(Очки!$A$2:$A$54,T69,Очки!$B$2:$B$54)=0," ",SUMIF(Очки!$A$2:$A$54,T69,Очки!$B$2:$B$54))+IF(T69="ОРГ",0,$C69)))))</f>
        <v>1</v>
      </c>
      <c r="V69" s="69"/>
      <c r="W69" s="65" t="str">
        <f>IF($A69="вк","В/К",(IF(V69=0,"0",(IF(SUMIF(Очки!$A$2:$A$54,V69,Очки!$B$2:$B$54)=0," ",SUMIF(Очки!$A$2:$A$54,V69,Очки!$B$2:$B$54))+IF(V69="ОРГ",0,$C69)))))</f>
        <v>0</v>
      </c>
      <c r="X69" s="69"/>
      <c r="Y69" s="65" t="str">
        <f>IF($A69="вк","В/К",(IF(X69=0,"0",(IF(SUMIF(Очки!$A$2:$A$54,X69,Очки!$B$2:$B$54)=0," ",SUMIF(Очки!$A$2:$A$54,X69,Очки!$B$2:$B$54))+IF(X69="ОРГ",0,$C69)))))</f>
        <v>0</v>
      </c>
      <c r="Z69" s="69"/>
      <c r="AA69" s="65" t="str">
        <f>IF($A69="вк","В/К",(IF(Z69=0,"0",(IF(SUMIF(Очки!$A$2:$A$54,Z69,Очки!$B$2:$B$54)=0," ",SUMIF(Очки!$A$2:$A$54,Z69,Очки!$B$2:$B$54))+IF(Z69="ОРГ",0,$C69)))))</f>
        <v>0</v>
      </c>
      <c r="AB69" s="69"/>
      <c r="AC69" s="65" t="str">
        <f>IF($A69="вк","В/К",(IF(AB69=0,"0",(IF(SUMIF(Очки!$A$2:$A$54,AB69,Очки!$B$2:$B$54)=0," ",SUMIF(Очки!$A$2:$A$54,AB69,Очки!$B$2:$B$54))+IF(AB69="ОРГ",0,$C69)))))</f>
        <v>0</v>
      </c>
      <c r="AD69" s="69"/>
      <c r="AE69" s="65" t="str">
        <f>IF($A69="вк","В/К",(IF(AD69=0,"0",(IF(SUMIF(Очки!$A$2:$A$54,AD69,Очки!$B$2:$B$54)=0," ",SUMIF(Очки!$A$2:$A$54,AD69,Очки!$B$2:$B$54))+IF(AD69="ОРГ",0,$C69)))))</f>
        <v>0</v>
      </c>
      <c r="AF69" s="69"/>
      <c r="AG69" s="65" t="str">
        <f>IF($A69="вк","В/К",(IF(AF69=0,"0",(IF(SUMIF(Очки!$A$2:$A$54,AF69,Очки!$B$2:$B$54)=0," ",SUMIF(Очки!$A$2:$A$54,AF69,Очки!$B$2:$B$54))+IF(AF69="ОРГ",0,$C69)))))</f>
        <v>0</v>
      </c>
      <c r="AH69" s="69"/>
      <c r="AI69" s="65" t="str">
        <f>IF($A69="вк","В/К",(IF(AH69=0,"0",(IF(SUMIF(Очки!$A$2:$A$54,AH69,Очки!$B$2:$B$54)=0," ",SUMIF(Очки!$A$2:$A$54,AH69,Очки!$B$2:$B$54))+IF(AH69="ОРГ",0,$C69)))))</f>
        <v>0</v>
      </c>
      <c r="AJ69" s="84"/>
      <c r="AK69" s="84"/>
    </row>
    <row r="70" spans="1:40" ht="13.5" customHeight="1" x14ac:dyDescent="0.2">
      <c r="A70" s="56" t="s">
        <v>22</v>
      </c>
      <c r="B70" s="59">
        <f t="shared" ref="B70:B101" si="4">SUM(I70,K70,M70,O70,Q70,S70,U70,W70,Y70,AA70,AC70,AE70,AG70,AI70)</f>
        <v>0</v>
      </c>
      <c r="C70" s="66">
        <f>SUMIF(Коэффициенты!$A$2:$A$68,D70,Коэффициенты!$B$2:$B$68)</f>
        <v>2</v>
      </c>
      <c r="D70" s="67">
        <f t="shared" ref="D70:D101" si="5">$D$1-E70</f>
        <v>36</v>
      </c>
      <c r="E70" s="67">
        <v>1980</v>
      </c>
      <c r="F70" s="75" t="s">
        <v>27</v>
      </c>
      <c r="G70" s="75" t="s">
        <v>26</v>
      </c>
      <c r="H70" s="69"/>
      <c r="I70" s="65" t="str">
        <f>IF($A70="вк","В/К",(IF(H70=0,"0",(IF(SUMIF(Очки!$A$2:$A$54,H70,Очки!$B$2:$B$54)=0," ",SUMIF(Очки!$A$2:$A$54,H70,Очки!$B$2:$B$54))+IF(H70="ОРГ",0,$C70)))))</f>
        <v>0</v>
      </c>
      <c r="J70" s="69"/>
      <c r="K70" s="65" t="str">
        <f>IF($A70="вк","В/К",(IF(J70=0,"0",(IF(SUMIF(Очки!$A$2:$A$54,J70,Очки!$B$2:$B$54)=0," ",SUMIF(Очки!$A$2:$A$54,J70,Очки!$B$2:$B$54))+IF(J70="ОРГ",0,$C70)))))</f>
        <v>0</v>
      </c>
      <c r="L70" s="69"/>
      <c r="M70" s="65" t="str">
        <f>IF($A70="вк","В/К",(IF(L70=0,"0",(IF(SUMIF(Очки!$A$2:$A$54,L70,Очки!$B$2:$B$54)=0," ",SUMIF(Очки!$A$2:$A$54,L70,Очки!$B$2:$B$54))+IF(L70="ОРГ",0,$C70)))))</f>
        <v>0</v>
      </c>
      <c r="N70" s="69"/>
      <c r="O70" s="65" t="str">
        <f>IF($A70="вк","В/К",(IF(N70=0,"0",(IF(SUMIF(Очки!$A$2:$A$54,N70,Очки!$B$2:$B$54)=0," ",SUMIF(Очки!$A$2:$A$54,N70,Очки!$B$2:$B$54))+IF(N70="ОРГ",0,$C70)))))</f>
        <v>0</v>
      </c>
      <c r="P70" s="69"/>
      <c r="Q70" s="65" t="str">
        <f>IF($A70="вк","В/К",(IF(P70=0,"0",(IF(SUMIF(Очки!$A$2:$A$54,P70,Очки!$B$2:$B$54)=0," ",SUMIF(Очки!$A$2:$A$54,P70,Очки!$B$2:$B$54))+IF(P70="ОРГ",0,$C70)))))</f>
        <v>0</v>
      </c>
      <c r="R70" s="69"/>
      <c r="S70" s="65" t="str">
        <f>IF($A70="вк","В/К",(IF(R70=0,"0",(IF(SUMIF(Очки!$A$2:$A$54,R70,Очки!$B$2:$B$54)=0," ",SUMIF(Очки!$A$2:$A$54,R70,Очки!$B$2:$B$54))+IF(R70="ОРГ",0,$C70)))))</f>
        <v>0</v>
      </c>
      <c r="T70" s="69"/>
      <c r="U70" s="65" t="str">
        <f>IF($A70="вк","В/К",(IF(T70=0,"0",(IF(SUMIF(Очки!$A$2:$A$54,T70,Очки!$B$2:$B$54)=0," ",SUMIF(Очки!$A$2:$A$54,T70,Очки!$B$2:$B$54))+IF(T70="ОРГ",0,$C70)))))</f>
        <v>0</v>
      </c>
      <c r="V70" s="69"/>
      <c r="W70" s="65" t="str">
        <f>IF($A70="вк","В/К",(IF(V70=0,"0",(IF(SUMIF(Очки!$A$2:$A$54,V70,Очки!$B$2:$B$54)=0," ",SUMIF(Очки!$A$2:$A$54,V70,Очки!$B$2:$B$54))+IF(V70="ОРГ",0,$C70)))))</f>
        <v>0</v>
      </c>
      <c r="X70" s="69"/>
      <c r="Y70" s="65" t="str">
        <f>IF($A70="вк","В/К",(IF(X70=0,"0",(IF(SUMIF(Очки!$A$2:$A$54,X70,Очки!$B$2:$B$54)=0," ",SUMIF(Очки!$A$2:$A$54,X70,Очки!$B$2:$B$54))+IF(X70="ОРГ",0,$C70)))))</f>
        <v>0</v>
      </c>
      <c r="Z70" s="69"/>
      <c r="AA70" s="65" t="str">
        <f>IF($A70="вк","В/К",(IF(Z70=0,"0",(IF(SUMIF(Очки!$A$2:$A$54,Z70,Очки!$B$2:$B$54)=0," ",SUMIF(Очки!$A$2:$A$54,Z70,Очки!$B$2:$B$54))+IF(Z70="ОРГ",0,$C70)))))</f>
        <v>0</v>
      </c>
      <c r="AB70" s="69"/>
      <c r="AC70" s="65" t="str">
        <f>IF($A70="вк","В/К",(IF(AB70=0,"0",(IF(SUMIF(Очки!$A$2:$A$54,AB70,Очки!$B$2:$B$54)=0," ",SUMIF(Очки!$A$2:$A$54,AB70,Очки!$B$2:$B$54))+IF(AB70="ОРГ",0,$C70)))))</f>
        <v>0</v>
      </c>
      <c r="AD70" s="69"/>
      <c r="AE70" s="65" t="str">
        <f>IF($A70="вк","В/К",(IF(AD70=0,"0",(IF(SUMIF(Очки!$A$2:$A$54,AD70,Очки!$B$2:$B$54)=0," ",SUMIF(Очки!$A$2:$A$54,AD70,Очки!$B$2:$B$54))+IF(AD70="ОРГ",0,$C70)))))</f>
        <v>0</v>
      </c>
      <c r="AF70" s="69"/>
      <c r="AG70" s="65" t="str">
        <f>IF($A70="вк","В/К",(IF(AF70=0,"0",(IF(SUMIF(Очки!$A$2:$A$54,AF70,Очки!$B$2:$B$54)=0," ",SUMIF(Очки!$A$2:$A$54,AF70,Очки!$B$2:$B$54))+IF(AF70="ОРГ",0,$C70)))))</f>
        <v>0</v>
      </c>
      <c r="AH70" s="69"/>
      <c r="AI70" s="65" t="str">
        <f>IF($A70="вк","В/К",(IF(AH70=0,"0",(IF(SUMIF(Очки!$A$2:$A$54,AH70,Очки!$B$2:$B$54)=0," ",SUMIF(Очки!$A$2:$A$54,AH70,Очки!$B$2:$B$54))+IF(AH70="ОРГ",0,$C70)))))</f>
        <v>0</v>
      </c>
      <c r="AJ70" s="84"/>
      <c r="AK70" s="84"/>
    </row>
    <row r="71" spans="1:40" ht="13.5" customHeight="1" x14ac:dyDescent="0.2">
      <c r="A71" s="56" t="s">
        <v>22</v>
      </c>
      <c r="B71" s="59">
        <f t="shared" si="4"/>
        <v>0</v>
      </c>
      <c r="C71" s="66">
        <f>SUMIF(Коэффициенты!$A$2:$A$68,D71,Коэффициенты!$B$2:$B$68)</f>
        <v>0</v>
      </c>
      <c r="D71" s="67">
        <f t="shared" si="5"/>
        <v>18</v>
      </c>
      <c r="E71" s="67">
        <v>1998</v>
      </c>
      <c r="F71" s="68" t="s">
        <v>36</v>
      </c>
      <c r="G71" s="75" t="s">
        <v>32</v>
      </c>
      <c r="H71" s="69"/>
      <c r="I71" s="65" t="str">
        <f>IF($A71="вк","В/К",(IF(H71=0,"0",(IF(SUMIF(Очки!$A$2:$A$54,H71,Очки!$B$2:$B$54)=0," ",SUMIF(Очки!$A$2:$A$54,H71,Очки!$B$2:$B$54))+IF(H71="ОРГ",0,$C71)))))</f>
        <v>0</v>
      </c>
      <c r="J71" s="69"/>
      <c r="K71" s="65" t="str">
        <f>IF($A71="вк","В/К",(IF(J71=0,"0",(IF(SUMIF(Очки!$A$2:$A$54,J71,Очки!$B$2:$B$54)=0," ",SUMIF(Очки!$A$2:$A$54,J71,Очки!$B$2:$B$54))+IF(J71="ОРГ",0,$C71)))))</f>
        <v>0</v>
      </c>
      <c r="L71" s="69"/>
      <c r="M71" s="65" t="str">
        <f>IF($A71="вк","В/К",(IF(L71=0,"0",(IF(SUMIF(Очки!$A$2:$A$54,L71,Очки!$B$2:$B$54)=0," ",SUMIF(Очки!$A$2:$A$54,L71,Очки!$B$2:$B$54))+IF(L71="ОРГ",0,$C71)))))</f>
        <v>0</v>
      </c>
      <c r="N71" s="69"/>
      <c r="O71" s="65" t="str">
        <f>IF($A71="вк","В/К",(IF(N71=0,"0",(IF(SUMIF(Очки!$A$2:$A$54,N71,Очки!$B$2:$B$54)=0," ",SUMIF(Очки!$A$2:$A$54,N71,Очки!$B$2:$B$54))+IF(N71="ОРГ",0,$C71)))))</f>
        <v>0</v>
      </c>
      <c r="P71" s="69"/>
      <c r="Q71" s="65" t="str">
        <f>IF($A71="вк","В/К",(IF(P71=0,"0",(IF(SUMIF(Очки!$A$2:$A$54,P71,Очки!$B$2:$B$54)=0," ",SUMIF(Очки!$A$2:$A$54,P71,Очки!$B$2:$B$54))+IF(P71="ОРГ",0,$C71)))))</f>
        <v>0</v>
      </c>
      <c r="R71" s="69"/>
      <c r="S71" s="65" t="str">
        <f>IF($A71="вк","В/К",(IF(R71=0,"0",(IF(SUMIF(Очки!$A$2:$A$54,R71,Очки!$B$2:$B$54)=0," ",SUMIF(Очки!$A$2:$A$54,R71,Очки!$B$2:$B$54))+IF(R71="ОРГ",0,$C71)))))</f>
        <v>0</v>
      </c>
      <c r="T71" s="69"/>
      <c r="U71" s="65" t="str">
        <f>IF($A71="вк","В/К",(IF(T71=0,"0",(IF(SUMIF(Очки!$A$2:$A$54,T71,Очки!$B$2:$B$54)=0," ",SUMIF(Очки!$A$2:$A$54,T71,Очки!$B$2:$B$54))+IF(T71="ОРГ",0,$C71)))))</f>
        <v>0</v>
      </c>
      <c r="V71" s="69"/>
      <c r="W71" s="65" t="str">
        <f>IF($A71="вк","В/К",(IF(V71=0,"0",(IF(SUMIF(Очки!$A$2:$A$54,V71,Очки!$B$2:$B$54)=0," ",SUMIF(Очки!$A$2:$A$54,V71,Очки!$B$2:$B$54))+IF(V71="ОРГ",0,$C71)))))</f>
        <v>0</v>
      </c>
      <c r="X71" s="69"/>
      <c r="Y71" s="65" t="str">
        <f>IF($A71="вк","В/К",(IF(X71=0,"0",(IF(SUMIF(Очки!$A$2:$A$54,X71,Очки!$B$2:$B$54)=0," ",SUMIF(Очки!$A$2:$A$54,X71,Очки!$B$2:$B$54))+IF(X71="ОРГ",0,$C71)))))</f>
        <v>0</v>
      </c>
      <c r="Z71" s="69"/>
      <c r="AA71" s="65" t="str">
        <f>IF($A71="вк","В/К",(IF(Z71=0,"0",(IF(SUMIF(Очки!$A$2:$A$54,Z71,Очки!$B$2:$B$54)=0," ",SUMIF(Очки!$A$2:$A$54,Z71,Очки!$B$2:$B$54))+IF(Z71="ОРГ",0,$C71)))))</f>
        <v>0</v>
      </c>
      <c r="AB71" s="69"/>
      <c r="AC71" s="65" t="str">
        <f>IF($A71="вк","В/К",(IF(AB71=0,"0",(IF(SUMIF(Очки!$A$2:$A$54,AB71,Очки!$B$2:$B$54)=0," ",SUMIF(Очки!$A$2:$A$54,AB71,Очки!$B$2:$B$54))+IF(AB71="ОРГ",0,$C71)))))</f>
        <v>0</v>
      </c>
      <c r="AD71" s="69"/>
      <c r="AE71" s="65" t="str">
        <f>IF($A71="вк","В/К",(IF(AD71=0,"0",(IF(SUMIF(Очки!$A$2:$A$54,AD71,Очки!$B$2:$B$54)=0," ",SUMIF(Очки!$A$2:$A$54,AD71,Очки!$B$2:$B$54))+IF(AD71="ОРГ",0,$C71)))))</f>
        <v>0</v>
      </c>
      <c r="AF71" s="69"/>
      <c r="AG71" s="65" t="str">
        <f>IF($A71="вк","В/К",(IF(AF71=0,"0",(IF(SUMIF(Очки!$A$2:$A$54,AF71,Очки!$B$2:$B$54)=0," ",SUMIF(Очки!$A$2:$A$54,AF71,Очки!$B$2:$B$54))+IF(AF71="ОРГ",0,$C71)))))</f>
        <v>0</v>
      </c>
      <c r="AH71" s="69"/>
      <c r="AI71" s="65" t="str">
        <f>IF($A71="вк","В/К",(IF(AH71=0,"0",(IF(SUMIF(Очки!$A$2:$A$54,AH71,Очки!$B$2:$B$54)=0," ",SUMIF(Очки!$A$2:$A$54,AH71,Очки!$B$2:$B$54))+IF(AH71="ОРГ",0,$C71)))))</f>
        <v>0</v>
      </c>
      <c r="AJ71" s="84"/>
      <c r="AK71" s="84"/>
    </row>
    <row r="72" spans="1:40" ht="13.5" customHeight="1" x14ac:dyDescent="0.2">
      <c r="A72" s="56" t="s">
        <v>22</v>
      </c>
      <c r="B72" s="59">
        <f t="shared" si="4"/>
        <v>0</v>
      </c>
      <c r="C72" s="66">
        <f>SUMIF(Коэффициенты!$A$2:$A$68,D72,Коэффициенты!$B$2:$B$68)</f>
        <v>0</v>
      </c>
      <c r="D72" s="67">
        <f t="shared" si="5"/>
        <v>34</v>
      </c>
      <c r="E72" s="67">
        <v>1982</v>
      </c>
      <c r="F72" s="68" t="s">
        <v>37</v>
      </c>
      <c r="G72" s="75" t="s">
        <v>38</v>
      </c>
      <c r="H72" s="69"/>
      <c r="I72" s="65" t="str">
        <f>IF($A72="вк","В/К",(IF(H72=0,"0",(IF(SUMIF(Очки!$A$2:$A$54,H72,Очки!$B$2:$B$54)=0," ",SUMIF(Очки!$A$2:$A$54,H72,Очки!$B$2:$B$54))+IF(H72="ОРГ",0,$C72)))))</f>
        <v>0</v>
      </c>
      <c r="J72" s="69"/>
      <c r="K72" s="65" t="str">
        <f>IF($A72="вк","В/К",(IF(J72=0,"0",(IF(SUMIF(Очки!$A$2:$A$54,J72,Очки!$B$2:$B$54)=0," ",SUMIF(Очки!$A$2:$A$54,J72,Очки!$B$2:$B$54))+IF(J72="ОРГ",0,$C72)))))</f>
        <v>0</v>
      </c>
      <c r="L72" s="69"/>
      <c r="M72" s="65" t="str">
        <f>IF($A72="вк","В/К",(IF(L72=0,"0",(IF(SUMIF(Очки!$A$2:$A$54,L72,Очки!$B$2:$B$54)=0," ",SUMIF(Очки!$A$2:$A$54,L72,Очки!$B$2:$B$54))+IF(L72="ОРГ",0,$C72)))))</f>
        <v>0</v>
      </c>
      <c r="N72" s="69"/>
      <c r="O72" s="65" t="str">
        <f>IF($A72="вк","В/К",(IF(N72=0,"0",(IF(SUMIF(Очки!$A$2:$A$54,N72,Очки!$B$2:$B$54)=0," ",SUMIF(Очки!$A$2:$A$54,N72,Очки!$B$2:$B$54))+IF(N72="ОРГ",0,$C72)))))</f>
        <v>0</v>
      </c>
      <c r="P72" s="69"/>
      <c r="Q72" s="65" t="str">
        <f>IF($A72="вк","В/К",(IF(P72=0,"0",(IF(SUMIF(Очки!$A$2:$A$54,P72,Очки!$B$2:$B$54)=0," ",SUMIF(Очки!$A$2:$A$54,P72,Очки!$B$2:$B$54))+IF(P72="ОРГ",0,$C72)))))</f>
        <v>0</v>
      </c>
      <c r="R72" s="69"/>
      <c r="S72" s="65" t="str">
        <f>IF($A72="вк","В/К",(IF(R72=0,"0",(IF(SUMIF(Очки!$A$2:$A$54,R72,Очки!$B$2:$B$54)=0," ",SUMIF(Очки!$A$2:$A$54,R72,Очки!$B$2:$B$54))+IF(R72="ОРГ",0,$C72)))))</f>
        <v>0</v>
      </c>
      <c r="T72" s="69"/>
      <c r="U72" s="65" t="str">
        <f>IF($A72="вк","В/К",(IF(T72=0,"0",(IF(SUMIF(Очки!$A$2:$A$54,T72,Очки!$B$2:$B$54)=0," ",SUMIF(Очки!$A$2:$A$54,T72,Очки!$B$2:$B$54))+IF(T72="ОРГ",0,$C72)))))</f>
        <v>0</v>
      </c>
      <c r="V72" s="69"/>
      <c r="W72" s="65" t="str">
        <f>IF($A72="вк","В/К",(IF(V72=0,"0",(IF(SUMIF(Очки!$A$2:$A$54,V72,Очки!$B$2:$B$54)=0," ",SUMIF(Очки!$A$2:$A$54,V72,Очки!$B$2:$B$54))+IF(V72="ОРГ",0,$C72)))))</f>
        <v>0</v>
      </c>
      <c r="X72" s="69"/>
      <c r="Y72" s="65" t="str">
        <f>IF($A72="вк","В/К",(IF(X72=0,"0",(IF(SUMIF(Очки!$A$2:$A$54,X72,Очки!$B$2:$B$54)=0," ",SUMIF(Очки!$A$2:$A$54,X72,Очки!$B$2:$B$54))+IF(X72="ОРГ",0,$C72)))))</f>
        <v>0</v>
      </c>
      <c r="Z72" s="69"/>
      <c r="AA72" s="65" t="str">
        <f>IF($A72="вк","В/К",(IF(Z72=0,"0",(IF(SUMIF(Очки!$A$2:$A$54,Z72,Очки!$B$2:$B$54)=0," ",SUMIF(Очки!$A$2:$A$54,Z72,Очки!$B$2:$B$54))+IF(Z72="ОРГ",0,$C72)))))</f>
        <v>0</v>
      </c>
      <c r="AB72" s="69"/>
      <c r="AC72" s="65" t="str">
        <f>IF($A72="вк","В/К",(IF(AB72=0,"0",(IF(SUMIF(Очки!$A$2:$A$54,AB72,Очки!$B$2:$B$54)=0," ",SUMIF(Очки!$A$2:$A$54,AB72,Очки!$B$2:$B$54))+IF(AB72="ОРГ",0,$C72)))))</f>
        <v>0</v>
      </c>
      <c r="AD72" s="69"/>
      <c r="AE72" s="65" t="str">
        <f>IF($A72="вк","В/К",(IF(AD72=0,"0",(IF(SUMIF(Очки!$A$2:$A$54,AD72,Очки!$B$2:$B$54)=0," ",SUMIF(Очки!$A$2:$A$54,AD72,Очки!$B$2:$B$54))+IF(AD72="ОРГ",0,$C72)))))</f>
        <v>0</v>
      </c>
      <c r="AF72" s="69"/>
      <c r="AG72" s="65" t="str">
        <f>IF($A72="вк","В/К",(IF(AF72=0,"0",(IF(SUMIF(Очки!$A$2:$A$54,AF72,Очки!$B$2:$B$54)=0," ",SUMIF(Очки!$A$2:$A$54,AF72,Очки!$B$2:$B$54))+IF(AF72="ОРГ",0,$C72)))))</f>
        <v>0</v>
      </c>
      <c r="AH72" s="69"/>
      <c r="AI72" s="65" t="str">
        <f>IF($A72="вк","В/К",(IF(AH72=0,"0",(IF(SUMIF(Очки!$A$2:$A$54,AH72,Очки!$B$2:$B$54)=0," ",SUMIF(Очки!$A$2:$A$54,AH72,Очки!$B$2:$B$54))+IF(AH72="ОРГ",0,$C72)))))</f>
        <v>0</v>
      </c>
      <c r="AJ72" s="84"/>
      <c r="AK72" s="84"/>
    </row>
    <row r="73" spans="1:40" ht="13.5" customHeight="1" x14ac:dyDescent="0.2">
      <c r="A73" s="56" t="s">
        <v>22</v>
      </c>
      <c r="B73" s="59">
        <f t="shared" si="4"/>
        <v>0</v>
      </c>
      <c r="C73" s="66">
        <f>SUMIF(Коэффициенты!$A$2:$A$68,D73,Коэффициенты!$B$2:$B$68)</f>
        <v>4</v>
      </c>
      <c r="D73" s="67">
        <f t="shared" si="5"/>
        <v>47</v>
      </c>
      <c r="E73" s="67">
        <v>1969</v>
      </c>
      <c r="F73" s="68" t="s">
        <v>39</v>
      </c>
      <c r="G73" s="75" t="s">
        <v>40</v>
      </c>
      <c r="H73" s="69"/>
      <c r="I73" s="65" t="str">
        <f>IF($A73="вк","В/К",(IF(H73=0,"0",(IF(SUMIF(Очки!$A$2:$A$54,H73,Очки!$B$2:$B$54)=0," ",SUMIF(Очки!$A$2:$A$54,H73,Очки!$B$2:$B$54))+IF(H73="ОРГ",0,$C73)))))</f>
        <v>0</v>
      </c>
      <c r="J73" s="69"/>
      <c r="K73" s="65" t="str">
        <f>IF($A73="вк","В/К",(IF(J73=0,"0",(IF(SUMIF(Очки!$A$2:$A$54,J73,Очки!$B$2:$B$54)=0," ",SUMIF(Очки!$A$2:$A$54,J73,Очки!$B$2:$B$54))+IF(J73="ОРГ",0,$C73)))))</f>
        <v>0</v>
      </c>
      <c r="L73" s="69"/>
      <c r="M73" s="65" t="str">
        <f>IF($A73="вк","В/К",(IF(L73=0,"0",(IF(SUMIF(Очки!$A$2:$A$54,L73,Очки!$B$2:$B$54)=0," ",SUMIF(Очки!$A$2:$A$54,L73,Очки!$B$2:$B$54))+IF(L73="ОРГ",0,$C73)))))</f>
        <v>0</v>
      </c>
      <c r="N73" s="69"/>
      <c r="O73" s="65" t="str">
        <f>IF($A73="вк","В/К",(IF(N73=0,"0",(IF(SUMIF(Очки!$A$2:$A$54,N73,Очки!$B$2:$B$54)=0," ",SUMIF(Очки!$A$2:$A$54,N73,Очки!$B$2:$B$54))+IF(N73="ОРГ",0,$C73)))))</f>
        <v>0</v>
      </c>
      <c r="P73" s="69"/>
      <c r="Q73" s="65" t="str">
        <f>IF($A73="вк","В/К",(IF(P73=0,"0",(IF(SUMIF(Очки!$A$2:$A$54,P73,Очки!$B$2:$B$54)=0," ",SUMIF(Очки!$A$2:$A$54,P73,Очки!$B$2:$B$54))+IF(P73="ОРГ",0,$C73)))))</f>
        <v>0</v>
      </c>
      <c r="R73" s="69"/>
      <c r="S73" s="65" t="str">
        <f>IF($A73="вк","В/К",(IF(R73=0,"0",(IF(SUMIF(Очки!$A$2:$A$54,R73,Очки!$B$2:$B$54)=0," ",SUMIF(Очки!$A$2:$A$54,R73,Очки!$B$2:$B$54))+IF(R73="ОРГ",0,$C73)))))</f>
        <v>0</v>
      </c>
      <c r="T73" s="69"/>
      <c r="U73" s="65" t="str">
        <f>IF($A73="вк","В/К",(IF(T73=0,"0",(IF(SUMIF(Очки!$A$2:$A$54,T73,Очки!$B$2:$B$54)=0," ",SUMIF(Очки!$A$2:$A$54,T73,Очки!$B$2:$B$54))+IF(T73="ОРГ",0,$C73)))))</f>
        <v>0</v>
      </c>
      <c r="V73" s="69"/>
      <c r="W73" s="65" t="str">
        <f>IF($A73="вк","В/К",(IF(V73=0,"0",(IF(SUMIF(Очки!$A$2:$A$54,V73,Очки!$B$2:$B$54)=0," ",SUMIF(Очки!$A$2:$A$54,V73,Очки!$B$2:$B$54))+IF(V73="ОРГ",0,$C73)))))</f>
        <v>0</v>
      </c>
      <c r="X73" s="69"/>
      <c r="Y73" s="65" t="str">
        <f>IF($A73="вк","В/К",(IF(X73=0,"0",(IF(SUMIF(Очки!$A$2:$A$54,X73,Очки!$B$2:$B$54)=0," ",SUMIF(Очки!$A$2:$A$54,X73,Очки!$B$2:$B$54))+IF(X73="ОРГ",0,$C73)))))</f>
        <v>0</v>
      </c>
      <c r="Z73" s="69"/>
      <c r="AA73" s="65" t="str">
        <f>IF($A73="вк","В/К",(IF(Z73=0,"0",(IF(SUMIF(Очки!$A$2:$A$54,Z73,Очки!$B$2:$B$54)=0," ",SUMIF(Очки!$A$2:$A$54,Z73,Очки!$B$2:$B$54))+IF(Z73="ОРГ",0,$C73)))))</f>
        <v>0</v>
      </c>
      <c r="AB73" s="69"/>
      <c r="AC73" s="65" t="str">
        <f>IF($A73="вк","В/К",(IF(AB73=0,"0",(IF(SUMIF(Очки!$A$2:$A$54,AB73,Очки!$B$2:$B$54)=0," ",SUMIF(Очки!$A$2:$A$54,AB73,Очки!$B$2:$B$54))+IF(AB73="ОРГ",0,$C73)))))</f>
        <v>0</v>
      </c>
      <c r="AD73" s="69"/>
      <c r="AE73" s="65" t="str">
        <f>IF($A73="вк","В/К",(IF(AD73=0,"0",(IF(SUMIF(Очки!$A$2:$A$54,AD73,Очки!$B$2:$B$54)=0," ",SUMIF(Очки!$A$2:$A$54,AD73,Очки!$B$2:$B$54))+IF(AD73="ОРГ",0,$C73)))))</f>
        <v>0</v>
      </c>
      <c r="AF73" s="69"/>
      <c r="AG73" s="65" t="str">
        <f>IF($A73="вк","В/К",(IF(AF73=0,"0",(IF(SUMIF(Очки!$A$2:$A$54,AF73,Очки!$B$2:$B$54)=0," ",SUMIF(Очки!$A$2:$A$54,AF73,Очки!$B$2:$B$54))+IF(AF73="ОРГ",0,$C73)))))</f>
        <v>0</v>
      </c>
      <c r="AH73" s="69"/>
      <c r="AI73" s="65" t="str">
        <f>IF($A73="вк","В/К",(IF(AH73=0,"0",(IF(SUMIF(Очки!$A$2:$A$54,AH73,Очки!$B$2:$B$54)=0," ",SUMIF(Очки!$A$2:$A$54,AH73,Очки!$B$2:$B$54))+IF(AH73="ОРГ",0,$C73)))))</f>
        <v>0</v>
      </c>
      <c r="AJ73" s="84"/>
      <c r="AK73" s="84"/>
    </row>
    <row r="74" spans="1:40" ht="13.5" customHeight="1" x14ac:dyDescent="0.2">
      <c r="A74" s="56" t="s">
        <v>22</v>
      </c>
      <c r="B74" s="59">
        <f t="shared" si="4"/>
        <v>0</v>
      </c>
      <c r="C74" s="66">
        <f>SUMIF(Коэффициенты!$A$2:$A$68,D74,Коэффициенты!$B$2:$B$68)</f>
        <v>0</v>
      </c>
      <c r="D74" s="67">
        <f t="shared" si="5"/>
        <v>26</v>
      </c>
      <c r="E74" s="67">
        <v>1990</v>
      </c>
      <c r="F74" s="68" t="s">
        <v>42</v>
      </c>
      <c r="G74" s="75" t="s">
        <v>40</v>
      </c>
      <c r="H74" s="69"/>
      <c r="I74" s="65" t="str">
        <f>IF($A74="вк","В/К",(IF(H74=0,"0",(IF(SUMIF(Очки!$A$2:$A$54,H74,Очки!$B$2:$B$54)=0," ",SUMIF(Очки!$A$2:$A$54,H74,Очки!$B$2:$B$54))+IF(H74="ОРГ",0,$C74)))))</f>
        <v>0</v>
      </c>
      <c r="J74" s="69"/>
      <c r="K74" s="65" t="str">
        <f>IF($A74="вк","В/К",(IF(J74=0,"0",(IF(SUMIF(Очки!$A$2:$A$54,J74,Очки!$B$2:$B$54)=0," ",SUMIF(Очки!$A$2:$A$54,J74,Очки!$B$2:$B$54))+IF(J74="ОРГ",0,$C74)))))</f>
        <v>0</v>
      </c>
      <c r="L74" s="69"/>
      <c r="M74" s="65" t="str">
        <f>IF($A74="вк","В/К",(IF(L74=0,"0",(IF(SUMIF(Очки!$A$2:$A$54,L74,Очки!$B$2:$B$54)=0," ",SUMIF(Очки!$A$2:$A$54,L74,Очки!$B$2:$B$54))+IF(L74="ОРГ",0,$C74)))))</f>
        <v>0</v>
      </c>
      <c r="N74" s="69"/>
      <c r="O74" s="65" t="str">
        <f>IF($A74="вк","В/К",(IF(N74=0,"0",(IF(SUMIF(Очки!$A$2:$A$54,N74,Очки!$B$2:$B$54)=0," ",SUMIF(Очки!$A$2:$A$54,N74,Очки!$B$2:$B$54))+IF(N74="ОРГ",0,$C74)))))</f>
        <v>0</v>
      </c>
      <c r="P74" s="69"/>
      <c r="Q74" s="65" t="str">
        <f>IF($A74="вк","В/К",(IF(P74=0,"0",(IF(SUMIF(Очки!$A$2:$A$54,P74,Очки!$B$2:$B$54)=0," ",SUMIF(Очки!$A$2:$A$54,P74,Очки!$B$2:$B$54))+IF(P74="ОРГ",0,$C74)))))</f>
        <v>0</v>
      </c>
      <c r="R74" s="69"/>
      <c r="S74" s="65" t="str">
        <f>IF($A74="вк","В/К",(IF(R74=0,"0",(IF(SUMIF(Очки!$A$2:$A$54,R74,Очки!$B$2:$B$54)=0," ",SUMIF(Очки!$A$2:$A$54,R74,Очки!$B$2:$B$54))+IF(R74="ОРГ",0,$C74)))))</f>
        <v>0</v>
      </c>
      <c r="T74" s="69"/>
      <c r="U74" s="65" t="str">
        <f>IF($A74="вк","В/К",(IF(T74=0,"0",(IF(SUMIF(Очки!$A$2:$A$54,T74,Очки!$B$2:$B$54)=0," ",SUMIF(Очки!$A$2:$A$54,T74,Очки!$B$2:$B$54))+IF(T74="ОРГ",0,$C74)))))</f>
        <v>0</v>
      </c>
      <c r="V74" s="69"/>
      <c r="W74" s="65" t="str">
        <f>IF($A74="вк","В/К",(IF(V74=0,"0",(IF(SUMIF(Очки!$A$2:$A$54,V74,Очки!$B$2:$B$54)=0," ",SUMIF(Очки!$A$2:$A$54,V74,Очки!$B$2:$B$54))+IF(V74="ОРГ",0,$C74)))))</f>
        <v>0</v>
      </c>
      <c r="X74" s="69"/>
      <c r="Y74" s="65" t="str">
        <f>IF($A74="вк","В/К",(IF(X74=0,"0",(IF(SUMIF(Очки!$A$2:$A$54,X74,Очки!$B$2:$B$54)=0," ",SUMIF(Очки!$A$2:$A$54,X74,Очки!$B$2:$B$54))+IF(X74="ОРГ",0,$C74)))))</f>
        <v>0</v>
      </c>
      <c r="Z74" s="69"/>
      <c r="AA74" s="65" t="str">
        <f>IF($A74="вк","В/К",(IF(Z74=0,"0",(IF(SUMIF(Очки!$A$2:$A$54,Z74,Очки!$B$2:$B$54)=0," ",SUMIF(Очки!$A$2:$A$54,Z74,Очки!$B$2:$B$54))+IF(Z74="ОРГ",0,$C74)))))</f>
        <v>0</v>
      </c>
      <c r="AB74" s="69"/>
      <c r="AC74" s="65" t="str">
        <f>IF($A74="вк","В/К",(IF(AB74=0,"0",(IF(SUMIF(Очки!$A$2:$A$54,AB74,Очки!$B$2:$B$54)=0," ",SUMIF(Очки!$A$2:$A$54,AB74,Очки!$B$2:$B$54))+IF(AB74="ОРГ",0,$C74)))))</f>
        <v>0</v>
      </c>
      <c r="AD74" s="69"/>
      <c r="AE74" s="65" t="str">
        <f>IF($A74="вк","В/К",(IF(AD74=0,"0",(IF(SUMIF(Очки!$A$2:$A$54,AD74,Очки!$B$2:$B$54)=0," ",SUMIF(Очки!$A$2:$A$54,AD74,Очки!$B$2:$B$54))+IF(AD74="ОРГ",0,$C74)))))</f>
        <v>0</v>
      </c>
      <c r="AF74" s="69"/>
      <c r="AG74" s="65" t="str">
        <f>IF($A74="вк","В/К",(IF(AF74=0,"0",(IF(SUMIF(Очки!$A$2:$A$54,AF74,Очки!$B$2:$B$54)=0," ",SUMIF(Очки!$A$2:$A$54,AF74,Очки!$B$2:$B$54))+IF(AF74="ОРГ",0,$C74)))))</f>
        <v>0</v>
      </c>
      <c r="AH74" s="69"/>
      <c r="AI74" s="65" t="str">
        <f>IF($A74="вк","В/К",(IF(AH74=0,"0",(IF(SUMIF(Очки!$A$2:$A$54,AH74,Очки!$B$2:$B$54)=0," ",SUMIF(Очки!$A$2:$A$54,AH74,Очки!$B$2:$B$54))+IF(AH74="ОРГ",0,$C74)))))</f>
        <v>0</v>
      </c>
      <c r="AJ74" s="84"/>
      <c r="AK74" s="84"/>
      <c r="AL74" s="77"/>
      <c r="AM74" s="77"/>
      <c r="AN74" s="77"/>
    </row>
    <row r="75" spans="1:40" ht="13.5" customHeight="1" x14ac:dyDescent="0.2">
      <c r="A75" s="56" t="s">
        <v>22</v>
      </c>
      <c r="B75" s="59">
        <f t="shared" si="4"/>
        <v>0</v>
      </c>
      <c r="C75" s="66">
        <f>SUMIF(Коэффициенты!$A$2:$A$68,D75,Коэффициенты!$B$2:$B$68)</f>
        <v>0</v>
      </c>
      <c r="D75" s="67">
        <f t="shared" si="5"/>
        <v>25</v>
      </c>
      <c r="E75" s="67">
        <v>1991</v>
      </c>
      <c r="F75" s="68" t="s">
        <v>44</v>
      </c>
      <c r="G75" s="75" t="s">
        <v>24</v>
      </c>
      <c r="H75" s="69"/>
      <c r="I75" s="65"/>
      <c r="J75" s="69"/>
      <c r="K75" s="65" t="str">
        <f>IF($A75="вк","В/К",(IF(J75=0,"0",(IF(SUMIF(Очки!$A$2:$A$54,J75,Очки!$B$2:$B$54)=0," ",SUMIF(Очки!$A$2:$A$54,J75,Очки!$B$2:$B$54))+IF(J75="ОРГ",0,$C75)))))</f>
        <v>0</v>
      </c>
      <c r="L75" s="69"/>
      <c r="M75" s="65" t="str">
        <f>IF($A75="вк","В/К",(IF(L75=0,"0",(IF(SUMIF(Очки!$A$2:$A$54,L75,Очки!$B$2:$B$54)=0," ",SUMIF(Очки!$A$2:$A$54,L75,Очки!$B$2:$B$54))+IF(L75="ОРГ",0,$C75)))))</f>
        <v>0</v>
      </c>
      <c r="N75" s="69"/>
      <c r="O75" s="65" t="str">
        <f>IF($A75="вк","В/К",(IF(N75=0,"0",(IF(SUMIF(Очки!$A$2:$A$54,N75,Очки!$B$2:$B$54)=0," ",SUMIF(Очки!$A$2:$A$54,N75,Очки!$B$2:$B$54))+IF(N75="ОРГ",0,$C75)))))</f>
        <v>0</v>
      </c>
      <c r="P75" s="69"/>
      <c r="Q75" s="65" t="str">
        <f>IF($A75="вк","В/К",(IF(P75=0,"0",(IF(SUMIF(Очки!$A$2:$A$54,P75,Очки!$B$2:$B$54)=0," ",SUMIF(Очки!$A$2:$A$54,P75,Очки!$B$2:$B$54))+IF(P75="ОРГ",0,$C75)))))</f>
        <v>0</v>
      </c>
      <c r="R75" s="69"/>
      <c r="S75" s="65" t="str">
        <f>IF($A75="вк","В/К",(IF(R75=0,"0",(IF(SUMIF(Очки!$A$2:$A$54,R75,Очки!$B$2:$B$54)=0," ",SUMIF(Очки!$A$2:$A$54,R75,Очки!$B$2:$B$54))+IF(R75="ОРГ",0,$C75)))))</f>
        <v>0</v>
      </c>
      <c r="T75" s="69"/>
      <c r="U75" s="65" t="str">
        <f>IF($A75="вк","В/К",(IF(T75=0,"0",(IF(SUMIF(Очки!$A$2:$A$54,T75,Очки!$B$2:$B$54)=0," ",SUMIF(Очки!$A$2:$A$54,T75,Очки!$B$2:$B$54))+IF(T75="ОРГ",0,$C75)))))</f>
        <v>0</v>
      </c>
      <c r="V75" s="69"/>
      <c r="W75" s="65" t="str">
        <f>IF($A75="вк","В/К",(IF(V75=0,"0",(IF(SUMIF(Очки!$A$2:$A$54,V75,Очки!$B$2:$B$54)=0," ",SUMIF(Очки!$A$2:$A$54,V75,Очки!$B$2:$B$54))+IF(V75="ОРГ",0,$C75)))))</f>
        <v>0</v>
      </c>
      <c r="X75" s="69"/>
      <c r="Y75" s="65" t="str">
        <f>IF($A75="вк","В/К",(IF(X75=0,"0",(IF(SUMIF(Очки!$A$2:$A$54,X75,Очки!$B$2:$B$54)=0," ",SUMIF(Очки!$A$2:$A$54,X75,Очки!$B$2:$B$54))+IF(X75="ОРГ",0,$C75)))))</f>
        <v>0</v>
      </c>
      <c r="Z75" s="69"/>
      <c r="AA75" s="65" t="str">
        <f>IF($A75="вк","В/К",(IF(Z75=0,"0",(IF(SUMIF(Очки!$A$2:$A$54,Z75,Очки!$B$2:$B$54)=0," ",SUMIF(Очки!$A$2:$A$54,Z75,Очки!$B$2:$B$54))+IF(Z75="ОРГ",0,$C75)))))</f>
        <v>0</v>
      </c>
      <c r="AB75" s="69"/>
      <c r="AC75" s="65" t="str">
        <f>IF($A75="вк","В/К",(IF(AB75=0,"0",(IF(SUMIF(Очки!$A$2:$A$54,AB75,Очки!$B$2:$B$54)=0," ",SUMIF(Очки!$A$2:$A$54,AB75,Очки!$B$2:$B$54))+IF(AB75="ОРГ",0,$C75)))))</f>
        <v>0</v>
      </c>
      <c r="AD75" s="69"/>
      <c r="AE75" s="65" t="str">
        <f>IF($A75="вк","В/К",(IF(AD75=0,"0",(IF(SUMIF(Очки!$A$2:$A$54,AD75,Очки!$B$2:$B$54)=0," ",SUMIF(Очки!$A$2:$A$54,AD75,Очки!$B$2:$B$54))+IF(AD75="ОРГ",0,$C75)))))</f>
        <v>0</v>
      </c>
      <c r="AF75" s="69"/>
      <c r="AG75" s="65" t="str">
        <f>IF($A75="вк","В/К",(IF(AF75=0,"0",(IF(SUMIF(Очки!$A$2:$A$54,AF75,Очки!$B$2:$B$54)=0," ",SUMIF(Очки!$A$2:$A$54,AF75,Очки!$B$2:$B$54))+IF(AF75="ОРГ",0,$C75)))))</f>
        <v>0</v>
      </c>
      <c r="AH75" s="69"/>
      <c r="AI75" s="65" t="str">
        <f>IF($A75="вк","В/К",(IF(AH75=0,"0",(IF(SUMIF(Очки!$A$2:$A$54,AH75,Очки!$B$2:$B$54)=0," ",SUMIF(Очки!$A$2:$A$54,AH75,Очки!$B$2:$B$54))+IF(AH75="ОРГ",0,$C75)))))</f>
        <v>0</v>
      </c>
      <c r="AJ75" s="84"/>
      <c r="AK75" s="84"/>
      <c r="AL75" s="78"/>
      <c r="AM75" s="78"/>
      <c r="AN75" s="78"/>
    </row>
    <row r="76" spans="1:40" ht="13.5" customHeight="1" x14ac:dyDescent="0.2">
      <c r="A76" s="56" t="s">
        <v>22</v>
      </c>
      <c r="B76" s="59">
        <f t="shared" si="4"/>
        <v>0</v>
      </c>
      <c r="C76" s="66">
        <f>SUMIF(Коэффициенты!$A$2:$A$68,D76,Коэффициенты!$B$2:$B$68)</f>
        <v>0</v>
      </c>
      <c r="D76" s="67">
        <f t="shared" si="5"/>
        <v>34</v>
      </c>
      <c r="E76" s="67">
        <v>1982</v>
      </c>
      <c r="F76" s="68" t="s">
        <v>45</v>
      </c>
      <c r="G76" s="75" t="s">
        <v>26</v>
      </c>
      <c r="H76" s="69"/>
      <c r="I76" s="65" t="str">
        <f>IF($A76="вк","В/К",(IF(H76=0,"0",(IF(SUMIF(Очки!$A$2:$A$54,H76,Очки!$B$2:$B$54)=0," ",SUMIF(Очки!$A$2:$A$54,H76,Очки!$B$2:$B$54))+IF(H76="ОРГ",0,$C76)))))</f>
        <v>0</v>
      </c>
      <c r="J76" s="69"/>
      <c r="K76" s="65" t="str">
        <f>IF($A76="вк","В/К",(IF(J76=0,"0",(IF(SUMIF(Очки!$A$2:$A$54,J76,Очки!$B$2:$B$54)=0," ",SUMIF(Очки!$A$2:$A$54,J76,Очки!$B$2:$B$54))+IF(J76="ОРГ",0,$C76)))))</f>
        <v>0</v>
      </c>
      <c r="L76" s="69"/>
      <c r="M76" s="65" t="str">
        <f>IF($A76="вк","В/К",(IF(L76=0,"0",(IF(SUMIF(Очки!$A$2:$A$54,L76,Очки!$B$2:$B$54)=0," ",SUMIF(Очки!$A$2:$A$54,L76,Очки!$B$2:$B$54))+IF(L76="ОРГ",0,$C76)))))</f>
        <v>0</v>
      </c>
      <c r="N76" s="69"/>
      <c r="O76" s="65" t="str">
        <f>IF($A76="вк","В/К",(IF(N76=0,"0",(IF(SUMIF(Очки!$A$2:$A$54,N76,Очки!$B$2:$B$54)=0," ",SUMIF(Очки!$A$2:$A$54,N76,Очки!$B$2:$B$54))+IF(N76="ОРГ",0,$C76)))))</f>
        <v>0</v>
      </c>
      <c r="P76" s="69"/>
      <c r="Q76" s="65" t="str">
        <f>IF($A76="вк","В/К",(IF(P76=0,"0",(IF(SUMIF(Очки!$A$2:$A$54,P76,Очки!$B$2:$B$54)=0," ",SUMIF(Очки!$A$2:$A$54,P76,Очки!$B$2:$B$54))+IF(P76="ОРГ",0,$C76)))))</f>
        <v>0</v>
      </c>
      <c r="R76" s="69"/>
      <c r="S76" s="65" t="str">
        <f>IF($A76="вк","В/К",(IF(R76=0,"0",(IF(SUMIF(Очки!$A$2:$A$54,R76,Очки!$B$2:$B$54)=0," ",SUMIF(Очки!$A$2:$A$54,R76,Очки!$B$2:$B$54))+IF(R76="ОРГ",0,$C76)))))</f>
        <v>0</v>
      </c>
      <c r="T76" s="69"/>
      <c r="U76" s="65" t="str">
        <f>IF($A76="вк","В/К",(IF(T76=0,"0",(IF(SUMIF(Очки!$A$2:$A$54,T76,Очки!$B$2:$B$54)=0," ",SUMIF(Очки!$A$2:$A$54,T76,Очки!$B$2:$B$54))+IF(T76="ОРГ",0,$C76)))))</f>
        <v>0</v>
      </c>
      <c r="V76" s="69"/>
      <c r="W76" s="65" t="str">
        <f>IF($A76="вк","В/К",(IF(V76=0,"0",(IF(SUMIF(Очки!$A$2:$A$54,V76,Очки!$B$2:$B$54)=0," ",SUMIF(Очки!$A$2:$A$54,V76,Очки!$B$2:$B$54))+IF(V76="ОРГ",0,$C76)))))</f>
        <v>0</v>
      </c>
      <c r="X76" s="69"/>
      <c r="Y76" s="65" t="str">
        <f>IF($A76="вк","В/К",(IF(X76=0,"0",(IF(SUMIF(Очки!$A$2:$A$54,X76,Очки!$B$2:$B$54)=0," ",SUMIF(Очки!$A$2:$A$54,X76,Очки!$B$2:$B$54))+IF(X76="ОРГ",0,$C76)))))</f>
        <v>0</v>
      </c>
      <c r="Z76" s="69"/>
      <c r="AA76" s="65" t="str">
        <f>IF($A76="вк","В/К",(IF(Z76=0,"0",(IF(SUMIF(Очки!$A$2:$A$54,Z76,Очки!$B$2:$B$54)=0," ",SUMIF(Очки!$A$2:$A$54,Z76,Очки!$B$2:$B$54))+IF(Z76="ОРГ",0,$C76)))))</f>
        <v>0</v>
      </c>
      <c r="AB76" s="69"/>
      <c r="AC76" s="65" t="str">
        <f>IF($A76="вк","В/К",(IF(AB76=0,"0",(IF(SUMIF(Очки!$A$2:$A$54,AB76,Очки!$B$2:$B$54)=0," ",SUMIF(Очки!$A$2:$A$54,AB76,Очки!$B$2:$B$54))+IF(AB76="ОРГ",0,$C76)))))</f>
        <v>0</v>
      </c>
      <c r="AD76" s="69"/>
      <c r="AE76" s="65" t="str">
        <f>IF($A76="вк","В/К",(IF(AD76=0,"0",(IF(SUMIF(Очки!$A$2:$A$54,AD76,Очки!$B$2:$B$54)=0," ",SUMIF(Очки!$A$2:$A$54,AD76,Очки!$B$2:$B$54))+IF(AD76="ОРГ",0,$C76)))))</f>
        <v>0</v>
      </c>
      <c r="AF76" s="69"/>
      <c r="AG76" s="65" t="str">
        <f>IF($A76="вк","В/К",(IF(AF76=0,"0",(IF(SUMIF(Очки!$A$2:$A$54,AF76,Очки!$B$2:$B$54)=0," ",SUMIF(Очки!$A$2:$A$54,AF76,Очки!$B$2:$B$54))+IF(AF76="ОРГ",0,$C76)))))</f>
        <v>0</v>
      </c>
      <c r="AH76" s="69"/>
      <c r="AI76" s="65" t="str">
        <f>IF($A76="вк","В/К",(IF(AH76=0,"0",(IF(SUMIF(Очки!$A$2:$A$54,AH76,Очки!$B$2:$B$54)=0," ",SUMIF(Очки!$A$2:$A$54,AH76,Очки!$B$2:$B$54))+IF(AH76="ОРГ",0,$C76)))))</f>
        <v>0</v>
      </c>
      <c r="AJ76" s="84"/>
      <c r="AK76" s="84"/>
      <c r="AL76" s="78"/>
      <c r="AM76" s="78"/>
      <c r="AN76" s="78"/>
    </row>
    <row r="77" spans="1:40" ht="13.5" customHeight="1" x14ac:dyDescent="0.2">
      <c r="A77" s="56" t="s">
        <v>22</v>
      </c>
      <c r="B77" s="59">
        <f t="shared" si="4"/>
        <v>0</v>
      </c>
      <c r="C77" s="66">
        <f>SUMIF(Коэффициенты!$A$2:$A$68,D77,Коэффициенты!$B$2:$B$68)</f>
        <v>4</v>
      </c>
      <c r="D77" s="67">
        <f t="shared" si="5"/>
        <v>45</v>
      </c>
      <c r="E77" s="67">
        <v>1971</v>
      </c>
      <c r="F77" s="68" t="s">
        <v>46</v>
      </c>
      <c r="G77" s="75" t="s">
        <v>47</v>
      </c>
      <c r="H77" s="69"/>
      <c r="I77" s="65" t="str">
        <f>IF($A77="вк","В/К",(IF(H77=0,"0",(IF(SUMIF(Очки!$A$2:$A$54,H77,Очки!$B$2:$B$54)=0," ",SUMIF(Очки!$A$2:$A$54,H77,Очки!$B$2:$B$54))+IF(H77="ОРГ",0,$C77)))))</f>
        <v>0</v>
      </c>
      <c r="J77" s="69"/>
      <c r="K77" s="65" t="str">
        <f>IF($A77="вк","В/К",(IF(J77=0,"0",(IF(SUMIF(Очки!$A$2:$A$54,J77,Очки!$B$2:$B$54)=0," ",SUMIF(Очки!$A$2:$A$54,J77,Очки!$B$2:$B$54))+IF(J77="ОРГ",0,$C77)))))</f>
        <v>0</v>
      </c>
      <c r="L77" s="69"/>
      <c r="M77" s="65" t="str">
        <f>IF($A77="вк","В/К",(IF(L77=0,"0",(IF(SUMIF(Очки!$A$2:$A$54,L77,Очки!$B$2:$B$54)=0," ",SUMIF(Очки!$A$2:$A$54,L77,Очки!$B$2:$B$54))+IF(L77="ОРГ",0,$C77)))))</f>
        <v>0</v>
      </c>
      <c r="N77" s="69"/>
      <c r="O77" s="65" t="str">
        <f>IF($A77="вк","В/К",(IF(N77=0,"0",(IF(SUMIF(Очки!$A$2:$A$54,N77,Очки!$B$2:$B$54)=0," ",SUMIF(Очки!$A$2:$A$54,N77,Очки!$B$2:$B$54))+IF(N77="ОРГ",0,$C77)))))</f>
        <v>0</v>
      </c>
      <c r="P77" s="69"/>
      <c r="Q77" s="65" t="str">
        <f>IF($A77="вк","В/К",(IF(P77=0,"0",(IF(SUMIF(Очки!$A$2:$A$54,P77,Очки!$B$2:$B$54)=0," ",SUMIF(Очки!$A$2:$A$54,P77,Очки!$B$2:$B$54))+IF(P77="ОРГ",0,$C77)))))</f>
        <v>0</v>
      </c>
      <c r="R77" s="69"/>
      <c r="S77" s="65" t="str">
        <f>IF($A77="вк","В/К",(IF(R77=0,"0",(IF(SUMIF(Очки!$A$2:$A$54,R77,Очки!$B$2:$B$54)=0," ",SUMIF(Очки!$A$2:$A$54,R77,Очки!$B$2:$B$54))+IF(R77="ОРГ",0,$C77)))))</f>
        <v>0</v>
      </c>
      <c r="T77" s="69"/>
      <c r="U77" s="65" t="str">
        <f>IF($A77="вк","В/К",(IF(T77=0,"0",(IF(SUMIF(Очки!$A$2:$A$54,T77,Очки!$B$2:$B$54)=0," ",SUMIF(Очки!$A$2:$A$54,T77,Очки!$B$2:$B$54))+IF(T77="ОРГ",0,$C77)))))</f>
        <v>0</v>
      </c>
      <c r="V77" s="69"/>
      <c r="W77" s="65" t="str">
        <f>IF($A77="вк","В/К",(IF(V77=0,"0",(IF(SUMIF(Очки!$A$2:$A$54,V77,Очки!$B$2:$B$54)=0," ",SUMIF(Очки!$A$2:$A$54,V77,Очки!$B$2:$B$54))+IF(V77="ОРГ",0,$C77)))))</f>
        <v>0</v>
      </c>
      <c r="X77" s="69"/>
      <c r="Y77" s="65" t="str">
        <f>IF($A77="вк","В/К",(IF(X77=0,"0",(IF(SUMIF(Очки!$A$2:$A$54,X77,Очки!$B$2:$B$54)=0," ",SUMIF(Очки!$A$2:$A$54,X77,Очки!$B$2:$B$54))+IF(X77="ОРГ",0,$C77)))))</f>
        <v>0</v>
      </c>
      <c r="Z77" s="69"/>
      <c r="AA77" s="65" t="str">
        <f>IF($A77="вк","В/К",(IF(Z77=0,"0",(IF(SUMIF(Очки!$A$2:$A$54,Z77,Очки!$B$2:$B$54)=0," ",SUMIF(Очки!$A$2:$A$54,Z77,Очки!$B$2:$B$54))+IF(Z77="ОРГ",0,$C77)))))</f>
        <v>0</v>
      </c>
      <c r="AB77" s="69"/>
      <c r="AC77" s="65" t="str">
        <f>IF($A77="вк","В/К",(IF(AB77=0,"0",(IF(SUMIF(Очки!$A$2:$A$54,AB77,Очки!$B$2:$B$54)=0," ",SUMIF(Очки!$A$2:$A$54,AB77,Очки!$B$2:$B$54))+IF(AB77="ОРГ",0,$C77)))))</f>
        <v>0</v>
      </c>
      <c r="AD77" s="69"/>
      <c r="AE77" s="65" t="str">
        <f>IF($A77="вк","В/К",(IF(AD77=0,"0",(IF(SUMIF(Очки!$A$2:$A$54,AD77,Очки!$B$2:$B$54)=0," ",SUMIF(Очки!$A$2:$A$54,AD77,Очки!$B$2:$B$54))+IF(AD77="ОРГ",0,$C77)))))</f>
        <v>0</v>
      </c>
      <c r="AF77" s="69"/>
      <c r="AG77" s="65" t="str">
        <f>IF($A77="вк","В/К",(IF(AF77=0,"0",(IF(SUMIF(Очки!$A$2:$A$54,AF77,Очки!$B$2:$B$54)=0," ",SUMIF(Очки!$A$2:$A$54,AF77,Очки!$B$2:$B$54))+IF(AF77="ОРГ",0,$C77)))))</f>
        <v>0</v>
      </c>
      <c r="AH77" s="69"/>
      <c r="AI77" s="65" t="str">
        <f>IF($A77="вк","В/К",(IF(AH77=0,"0",(IF(SUMIF(Очки!$A$2:$A$54,AH77,Очки!$B$2:$B$54)=0," ",SUMIF(Очки!$A$2:$A$54,AH77,Очки!$B$2:$B$54))+IF(AH77="ОРГ",0,$C77)))))</f>
        <v>0</v>
      </c>
      <c r="AJ77" s="84"/>
      <c r="AK77" s="84"/>
      <c r="AL77" s="79"/>
      <c r="AM77" s="79"/>
      <c r="AN77" s="79"/>
    </row>
    <row r="78" spans="1:40" ht="13.5" customHeight="1" x14ac:dyDescent="0.2">
      <c r="A78" s="56" t="s">
        <v>22</v>
      </c>
      <c r="B78" s="59">
        <f t="shared" si="4"/>
        <v>0</v>
      </c>
      <c r="C78" s="66">
        <f>SUMIF(Коэффициенты!$A$2:$A$68,D78,Коэффициенты!$B$2:$B$68)</f>
        <v>0</v>
      </c>
      <c r="D78" s="67">
        <f t="shared" si="5"/>
        <v>19</v>
      </c>
      <c r="E78" s="67">
        <v>1997</v>
      </c>
      <c r="F78" s="68" t="s">
        <v>50</v>
      </c>
      <c r="G78" s="75" t="s">
        <v>40</v>
      </c>
      <c r="H78" s="69"/>
      <c r="I78" s="65" t="str">
        <f>IF($A78="вк","В/К",(IF(H78=0,"0",(IF(SUMIF(Очки!$A$2:$A$54,H78,Очки!$B$2:$B$54)=0," ",SUMIF(Очки!$A$2:$A$54,H78,Очки!$B$2:$B$54))+IF(H78="ОРГ",0,$C78)))))</f>
        <v>0</v>
      </c>
      <c r="J78" s="69"/>
      <c r="K78" s="65" t="str">
        <f>IF($A78="вк","В/К",(IF(J78=0,"0",(IF(SUMIF(Очки!$A$2:$A$54,J78,Очки!$B$2:$B$54)=0," ",SUMIF(Очки!$A$2:$A$54,J78,Очки!$B$2:$B$54))+IF(J78="ОРГ",0,$C78)))))</f>
        <v>0</v>
      </c>
      <c r="L78" s="69"/>
      <c r="M78" s="65" t="str">
        <f>IF($A78="вк","В/К",(IF(L78=0,"0",(IF(SUMIF(Очки!$A$2:$A$54,L78,Очки!$B$2:$B$54)=0," ",SUMIF(Очки!$A$2:$A$54,L78,Очки!$B$2:$B$54))+IF(L78="ОРГ",0,$C78)))))</f>
        <v>0</v>
      </c>
      <c r="N78" s="69"/>
      <c r="O78" s="65" t="str">
        <f>IF($A78="вк","В/К",(IF(N78=0,"0",(IF(SUMIF(Очки!$A$2:$A$54,N78,Очки!$B$2:$B$54)=0," ",SUMIF(Очки!$A$2:$A$54,N78,Очки!$B$2:$B$54))+IF(N78="ОРГ",0,$C78)))))</f>
        <v>0</v>
      </c>
      <c r="P78" s="69"/>
      <c r="Q78" s="65" t="str">
        <f>IF($A78="вк","В/К",(IF(P78=0,"0",(IF(SUMIF(Очки!$A$2:$A$54,P78,Очки!$B$2:$B$54)=0," ",SUMIF(Очки!$A$2:$A$54,P78,Очки!$B$2:$B$54))+IF(P78="ОРГ",0,$C78)))))</f>
        <v>0</v>
      </c>
      <c r="R78" s="69"/>
      <c r="S78" s="65" t="str">
        <f>IF($A78="вк","В/К",(IF(R78=0,"0",(IF(SUMIF(Очки!$A$2:$A$54,R78,Очки!$B$2:$B$54)=0," ",SUMIF(Очки!$A$2:$A$54,R78,Очки!$B$2:$B$54))+IF(R78="ОРГ",0,$C78)))))</f>
        <v>0</v>
      </c>
      <c r="T78" s="69"/>
      <c r="U78" s="65" t="str">
        <f>IF($A78="вк","В/К",(IF(T78=0,"0",(IF(SUMIF(Очки!$A$2:$A$54,T78,Очки!$B$2:$B$54)=0," ",SUMIF(Очки!$A$2:$A$54,T78,Очки!$B$2:$B$54))+IF(T78="ОРГ",0,$C78)))))</f>
        <v>0</v>
      </c>
      <c r="V78" s="69"/>
      <c r="W78" s="65" t="str">
        <f>IF($A78="вк","В/К",(IF(V78=0,"0",(IF(SUMIF(Очки!$A$2:$A$54,V78,Очки!$B$2:$B$54)=0," ",SUMIF(Очки!$A$2:$A$54,V78,Очки!$B$2:$B$54))+IF(V78="ОРГ",0,$C78)))))</f>
        <v>0</v>
      </c>
      <c r="X78" s="69"/>
      <c r="Y78" s="65" t="str">
        <f>IF($A78="вк","В/К",(IF(X78=0,"0",(IF(SUMIF(Очки!$A$2:$A$54,X78,Очки!$B$2:$B$54)=0," ",SUMIF(Очки!$A$2:$A$54,X78,Очки!$B$2:$B$54))+IF(X78="ОРГ",0,$C78)))))</f>
        <v>0</v>
      </c>
      <c r="Z78" s="69"/>
      <c r="AA78" s="65" t="str">
        <f>IF($A78="вк","В/К",(IF(Z78=0,"0",(IF(SUMIF(Очки!$A$2:$A$54,Z78,Очки!$B$2:$B$54)=0," ",SUMIF(Очки!$A$2:$A$54,Z78,Очки!$B$2:$B$54))+IF(Z78="ОРГ",0,$C78)))))</f>
        <v>0</v>
      </c>
      <c r="AB78" s="69"/>
      <c r="AC78" s="65" t="str">
        <f>IF($A78="вк","В/К",(IF(AB78=0,"0",(IF(SUMIF(Очки!$A$2:$A$54,AB78,Очки!$B$2:$B$54)=0," ",SUMIF(Очки!$A$2:$A$54,AB78,Очки!$B$2:$B$54))+IF(AB78="ОРГ",0,$C78)))))</f>
        <v>0</v>
      </c>
      <c r="AD78" s="69"/>
      <c r="AE78" s="65" t="str">
        <f>IF($A78="вк","В/К",(IF(AD78=0,"0",(IF(SUMIF(Очки!$A$2:$A$54,AD78,Очки!$B$2:$B$54)=0," ",SUMIF(Очки!$A$2:$A$54,AD78,Очки!$B$2:$B$54))+IF(AD78="ОРГ",0,$C78)))))</f>
        <v>0</v>
      </c>
      <c r="AF78" s="69"/>
      <c r="AG78" s="65" t="str">
        <f>IF($A78="вк","В/К",(IF(AF78=0,"0",(IF(SUMIF(Очки!$A$2:$A$54,AF78,Очки!$B$2:$B$54)=0," ",SUMIF(Очки!$A$2:$A$54,AF78,Очки!$B$2:$B$54))+IF(AF78="ОРГ",0,$C78)))))</f>
        <v>0</v>
      </c>
      <c r="AH78" s="69"/>
      <c r="AI78" s="65" t="str">
        <f>IF($A78="вк","В/К",(IF(AH78=0,"0",(IF(SUMIF(Очки!$A$2:$A$54,AH78,Очки!$B$2:$B$54)=0," ",SUMIF(Очки!$A$2:$A$54,AH78,Очки!$B$2:$B$54))+IF(AH78="ОРГ",0,$C78)))))</f>
        <v>0</v>
      </c>
      <c r="AJ78" s="84"/>
      <c r="AK78" s="84"/>
      <c r="AL78" s="80"/>
      <c r="AM78" s="80"/>
      <c r="AN78" s="80"/>
    </row>
    <row r="79" spans="1:40" ht="13.5" customHeight="1" x14ac:dyDescent="0.2">
      <c r="A79" s="56" t="s">
        <v>22</v>
      </c>
      <c r="B79" s="59">
        <f t="shared" si="4"/>
        <v>0</v>
      </c>
      <c r="C79" s="66">
        <f>SUMIF(Коэффициенты!$A$2:$A$68,D79,Коэффициенты!$B$2:$B$68)</f>
        <v>0</v>
      </c>
      <c r="D79" s="67">
        <f t="shared" si="5"/>
        <v>29</v>
      </c>
      <c r="E79" s="67">
        <v>1987</v>
      </c>
      <c r="F79" s="68" t="s">
        <v>51</v>
      </c>
      <c r="G79" s="75" t="s">
        <v>24</v>
      </c>
      <c r="H79" s="69"/>
      <c r="I79" s="65" t="str">
        <f>IF($A79="вк","В/К",(IF(H79=0,"0",(IF(SUMIF(Очки!$A$2:$A$54,H79,Очки!$B$2:$B$54)=0," ",SUMIF(Очки!$A$2:$A$54,H79,Очки!$B$2:$B$54))+IF(H79="ОРГ",0,$C79)))))</f>
        <v>0</v>
      </c>
      <c r="J79" s="69"/>
      <c r="K79" s="65" t="str">
        <f>IF($A79="вк","В/К",(IF(J79=0,"0",(IF(SUMIF(Очки!$A$2:$A$54,J79,Очки!$B$2:$B$54)=0," ",SUMIF(Очки!$A$2:$A$54,J79,Очки!$B$2:$B$54))+IF(J79="ОРГ",0,$C79)))))</f>
        <v>0</v>
      </c>
      <c r="L79" s="69"/>
      <c r="M79" s="65" t="str">
        <f>IF($A79="вк","В/К",(IF(L79=0,"0",(IF(SUMIF(Очки!$A$2:$A$54,L79,Очки!$B$2:$B$54)=0," ",SUMIF(Очки!$A$2:$A$54,L79,Очки!$B$2:$B$54))+IF(L79="ОРГ",0,$C79)))))</f>
        <v>0</v>
      </c>
      <c r="N79" s="69"/>
      <c r="O79" s="65" t="str">
        <f>IF($A79="вк","В/К",(IF(N79=0,"0",(IF(SUMIF(Очки!$A$2:$A$54,N79,Очки!$B$2:$B$54)=0," ",SUMIF(Очки!$A$2:$A$54,N79,Очки!$B$2:$B$54))+IF(N79="ОРГ",0,$C79)))))</f>
        <v>0</v>
      </c>
      <c r="P79" s="69"/>
      <c r="Q79" s="65" t="str">
        <f>IF($A79="вк","В/К",(IF(P79=0,"0",(IF(SUMIF(Очки!$A$2:$A$54,P79,Очки!$B$2:$B$54)=0," ",SUMIF(Очки!$A$2:$A$54,P79,Очки!$B$2:$B$54))+IF(P79="ОРГ",0,$C79)))))</f>
        <v>0</v>
      </c>
      <c r="R79" s="69"/>
      <c r="S79" s="65" t="str">
        <f>IF($A79="вк","В/К",(IF(R79=0,"0",(IF(SUMIF(Очки!$A$2:$A$54,R79,Очки!$B$2:$B$54)=0," ",SUMIF(Очки!$A$2:$A$54,R79,Очки!$B$2:$B$54))+IF(R79="ОРГ",0,$C79)))))</f>
        <v>0</v>
      </c>
      <c r="T79" s="69"/>
      <c r="U79" s="65" t="str">
        <f>IF($A79="вк","В/К",(IF(T79=0,"0",(IF(SUMIF(Очки!$A$2:$A$54,T79,Очки!$B$2:$B$54)=0," ",SUMIF(Очки!$A$2:$A$54,T79,Очки!$B$2:$B$54))+IF(T79="ОРГ",0,$C79)))))</f>
        <v>0</v>
      </c>
      <c r="V79" s="69"/>
      <c r="W79" s="65" t="str">
        <f>IF($A79="вк","В/К",(IF(V79=0,"0",(IF(SUMIF(Очки!$A$2:$A$54,V79,Очки!$B$2:$B$54)=0," ",SUMIF(Очки!$A$2:$A$54,V79,Очки!$B$2:$B$54))+IF(V79="ОРГ",0,$C79)))))</f>
        <v>0</v>
      </c>
      <c r="X79" s="69"/>
      <c r="Y79" s="65" t="str">
        <f>IF($A79="вк","В/К",(IF(X79=0,"0",(IF(SUMIF(Очки!$A$2:$A$54,X79,Очки!$B$2:$B$54)=0," ",SUMIF(Очки!$A$2:$A$54,X79,Очки!$B$2:$B$54))+IF(X79="ОРГ",0,$C79)))))</f>
        <v>0</v>
      </c>
      <c r="Z79" s="69"/>
      <c r="AA79" s="65" t="str">
        <f>IF($A79="вк","В/К",(IF(Z79=0,"0",(IF(SUMIF(Очки!$A$2:$A$54,Z79,Очки!$B$2:$B$54)=0," ",SUMIF(Очки!$A$2:$A$54,Z79,Очки!$B$2:$B$54))+IF(Z79="ОРГ",0,$C79)))))</f>
        <v>0</v>
      </c>
      <c r="AB79" s="69"/>
      <c r="AC79" s="65" t="str">
        <f>IF($A79="вк","В/К",(IF(AB79=0,"0",(IF(SUMIF(Очки!$A$2:$A$54,AB79,Очки!$B$2:$B$54)=0," ",SUMIF(Очки!$A$2:$A$54,AB79,Очки!$B$2:$B$54))+IF(AB79="ОРГ",0,$C79)))))</f>
        <v>0</v>
      </c>
      <c r="AD79" s="69"/>
      <c r="AE79" s="65" t="str">
        <f>IF($A79="вк","В/К",(IF(AD79=0,"0",(IF(SUMIF(Очки!$A$2:$A$54,AD79,Очки!$B$2:$B$54)=0," ",SUMIF(Очки!$A$2:$A$54,AD79,Очки!$B$2:$B$54))+IF(AD79="ОРГ",0,$C79)))))</f>
        <v>0</v>
      </c>
      <c r="AF79" s="69"/>
      <c r="AG79" s="65" t="str">
        <f>IF($A79="вк","В/К",(IF(AF79=0,"0",(IF(SUMIF(Очки!$A$2:$A$54,AF79,Очки!$B$2:$B$54)=0," ",SUMIF(Очки!$A$2:$A$54,AF79,Очки!$B$2:$B$54))+IF(AF79="ОРГ",0,$C79)))))</f>
        <v>0</v>
      </c>
      <c r="AH79" s="69"/>
      <c r="AI79" s="65" t="str">
        <f>IF($A79="вк","В/К",(IF(AH79=0,"0",(IF(SUMIF(Очки!$A$2:$A$54,AH79,Очки!$B$2:$B$54)=0," ",SUMIF(Очки!$A$2:$A$54,AH79,Очки!$B$2:$B$54))+IF(AH79="ОРГ",0,$C79)))))</f>
        <v>0</v>
      </c>
      <c r="AJ79" s="84"/>
      <c r="AK79" s="84"/>
      <c r="AL79" s="80"/>
      <c r="AM79" s="80"/>
      <c r="AN79" s="80"/>
    </row>
    <row r="80" spans="1:40" ht="13.5" customHeight="1" x14ac:dyDescent="0.2">
      <c r="A80" s="56" t="s">
        <v>22</v>
      </c>
      <c r="B80" s="59">
        <f t="shared" si="4"/>
        <v>0</v>
      </c>
      <c r="C80" s="66">
        <f>SUMIF(Коэффициенты!$A$2:$A$68,D80,Коэффициенты!$B$2:$B$68)</f>
        <v>0</v>
      </c>
      <c r="D80" s="67">
        <f t="shared" si="5"/>
        <v>19</v>
      </c>
      <c r="E80" s="67">
        <v>1997</v>
      </c>
      <c r="F80" s="68" t="s">
        <v>53</v>
      </c>
      <c r="G80" s="75" t="s">
        <v>24</v>
      </c>
      <c r="H80" s="69"/>
      <c r="I80" s="65" t="str">
        <f>IF($A80="вк","В/К",(IF(H80=0,"0",(IF(SUMIF(Очки!$A$2:$A$54,H80,Очки!$B$2:$B$54)=0," ",SUMIF(Очки!$A$2:$A$54,H80,Очки!$B$2:$B$54))+IF(H80="ОРГ",0,$C80)))))</f>
        <v>0</v>
      </c>
      <c r="J80" s="69"/>
      <c r="K80" s="65" t="str">
        <f>IF($A80="вк","В/К",(IF(J80=0,"0",(IF(SUMIF(Очки!$A$2:$A$54,J80,Очки!$B$2:$B$54)=0," ",SUMIF(Очки!$A$2:$A$54,J80,Очки!$B$2:$B$54))+IF(J80="ОРГ",0,$C80)))))</f>
        <v>0</v>
      </c>
      <c r="L80" s="69"/>
      <c r="M80" s="65" t="str">
        <f>IF($A80="вк","В/К",(IF(L80=0,"0",(IF(SUMIF(Очки!$A$2:$A$54,L80,Очки!$B$2:$B$54)=0," ",SUMIF(Очки!$A$2:$A$54,L80,Очки!$B$2:$B$54))+IF(L80="ОРГ",0,$C80)))))</f>
        <v>0</v>
      </c>
      <c r="N80" s="69"/>
      <c r="O80" s="65" t="str">
        <f>IF($A80="вк","В/К",(IF(N80=0,"0",(IF(SUMIF(Очки!$A$2:$A$54,N80,Очки!$B$2:$B$54)=0," ",SUMIF(Очки!$A$2:$A$54,N80,Очки!$B$2:$B$54))+IF(N80="ОРГ",0,$C80)))))</f>
        <v>0</v>
      </c>
      <c r="P80" s="69"/>
      <c r="Q80" s="65" t="str">
        <f>IF($A80="вк","В/К",(IF(P80=0,"0",(IF(SUMIF(Очки!$A$2:$A$54,P80,Очки!$B$2:$B$54)=0," ",SUMIF(Очки!$A$2:$A$54,P80,Очки!$B$2:$B$54))+IF(P80="ОРГ",0,$C80)))))</f>
        <v>0</v>
      </c>
      <c r="R80" s="69"/>
      <c r="S80" s="65" t="str">
        <f>IF($A80="вк","В/К",(IF(R80=0,"0",(IF(SUMIF(Очки!$A$2:$A$54,R80,Очки!$B$2:$B$54)=0," ",SUMIF(Очки!$A$2:$A$54,R80,Очки!$B$2:$B$54))+IF(R80="ОРГ",0,$C80)))))</f>
        <v>0</v>
      </c>
      <c r="T80" s="69"/>
      <c r="U80" s="65" t="str">
        <f>IF($A80="вк","В/К",(IF(T80=0,"0",(IF(SUMIF(Очки!$A$2:$A$54,T80,Очки!$B$2:$B$54)=0," ",SUMIF(Очки!$A$2:$A$54,T80,Очки!$B$2:$B$54))+IF(T80="ОРГ",0,$C80)))))</f>
        <v>0</v>
      </c>
      <c r="V80" s="69"/>
      <c r="W80" s="65" t="str">
        <f>IF($A80="вк","В/К",(IF(V80=0,"0",(IF(SUMIF(Очки!$A$2:$A$54,V80,Очки!$B$2:$B$54)=0," ",SUMIF(Очки!$A$2:$A$54,V80,Очки!$B$2:$B$54))+IF(V80="ОРГ",0,$C80)))))</f>
        <v>0</v>
      </c>
      <c r="X80" s="69"/>
      <c r="Y80" s="65" t="str">
        <f>IF($A80="вк","В/К",(IF(X80=0,"0",(IF(SUMIF(Очки!$A$2:$A$54,X80,Очки!$B$2:$B$54)=0," ",SUMIF(Очки!$A$2:$A$54,X80,Очки!$B$2:$B$54))+IF(X80="ОРГ",0,$C80)))))</f>
        <v>0</v>
      </c>
      <c r="Z80" s="69"/>
      <c r="AA80" s="65" t="str">
        <f>IF($A80="вк","В/К",(IF(Z80=0,"0",(IF(SUMIF(Очки!$A$2:$A$54,Z80,Очки!$B$2:$B$54)=0," ",SUMIF(Очки!$A$2:$A$54,Z80,Очки!$B$2:$B$54))+IF(Z80="ОРГ",0,$C80)))))</f>
        <v>0</v>
      </c>
      <c r="AB80" s="69"/>
      <c r="AC80" s="65" t="str">
        <f>IF($A80="вк","В/К",(IF(AB80=0,"0",(IF(SUMIF(Очки!$A$2:$A$54,AB80,Очки!$B$2:$B$54)=0," ",SUMIF(Очки!$A$2:$A$54,AB80,Очки!$B$2:$B$54))+IF(AB80="ОРГ",0,$C80)))))</f>
        <v>0</v>
      </c>
      <c r="AD80" s="69"/>
      <c r="AE80" s="65" t="str">
        <f>IF($A80="вк","В/К",(IF(AD80=0,"0",(IF(SUMIF(Очки!$A$2:$A$54,AD80,Очки!$B$2:$B$54)=0," ",SUMIF(Очки!$A$2:$A$54,AD80,Очки!$B$2:$B$54))+IF(AD80="ОРГ",0,$C80)))))</f>
        <v>0</v>
      </c>
      <c r="AF80" s="69"/>
      <c r="AG80" s="65" t="str">
        <f>IF($A80="вк","В/К",(IF(AF80=0,"0",(IF(SUMIF(Очки!$A$2:$A$54,AF80,Очки!$B$2:$B$54)=0," ",SUMIF(Очки!$A$2:$A$54,AF80,Очки!$B$2:$B$54))+IF(AF80="ОРГ",0,$C80)))))</f>
        <v>0</v>
      </c>
      <c r="AH80" s="69"/>
      <c r="AI80" s="65" t="str">
        <f>IF($A80="вк","В/К",(IF(AH80=0,"0",(IF(SUMIF(Очки!$A$2:$A$54,AH80,Очки!$B$2:$B$54)=0," ",SUMIF(Очки!$A$2:$A$54,AH80,Очки!$B$2:$B$54))+IF(AH80="ОРГ",0,$C80)))))</f>
        <v>0</v>
      </c>
      <c r="AJ80" s="84"/>
      <c r="AK80" s="84"/>
      <c r="AL80" s="80"/>
      <c r="AM80" s="80"/>
      <c r="AN80" s="80"/>
    </row>
    <row r="81" spans="1:40" ht="13.5" customHeight="1" x14ac:dyDescent="0.2">
      <c r="A81" s="56" t="s">
        <v>22</v>
      </c>
      <c r="B81" s="59">
        <f t="shared" si="4"/>
        <v>0</v>
      </c>
      <c r="C81" s="66">
        <f>SUMIF(Коэффициенты!$A$2:$A$68,D81,Коэффициенты!$B$2:$B$68)</f>
        <v>2</v>
      </c>
      <c r="D81" s="67">
        <f t="shared" si="5"/>
        <v>39</v>
      </c>
      <c r="E81" s="67">
        <v>1977</v>
      </c>
      <c r="F81" s="68" t="s">
        <v>58</v>
      </c>
      <c r="G81" s="75" t="s">
        <v>26</v>
      </c>
      <c r="H81" s="69"/>
      <c r="I81" s="65" t="str">
        <f>IF($A81="вк","В/К",(IF(H81=0,"0",(IF(SUMIF(Очки!$A$2:$A$54,H81,Очки!$B$2:$B$54)=0," ",SUMIF(Очки!$A$2:$A$54,H81,Очки!$B$2:$B$54))+IF(H81="ОРГ",0,$C81)))))</f>
        <v>0</v>
      </c>
      <c r="J81" s="69"/>
      <c r="K81" s="65" t="str">
        <f>IF($A81="вк","В/К",(IF(J81=0,"0",(IF(SUMIF(Очки!$A$2:$A$54,J81,Очки!$B$2:$B$54)=0," ",SUMIF(Очки!$A$2:$A$54,J81,Очки!$B$2:$B$54))+IF(J81="ОРГ",0,$C81)))))</f>
        <v>0</v>
      </c>
      <c r="L81" s="69"/>
      <c r="M81" s="65" t="str">
        <f>IF($A81="вк","В/К",(IF(L81=0,"0",(IF(SUMIF(Очки!$A$2:$A$54,L81,Очки!$B$2:$B$54)=0," ",SUMIF(Очки!$A$2:$A$54,L81,Очки!$B$2:$B$54))+IF(L81="ОРГ",0,$C81)))))</f>
        <v>0</v>
      </c>
      <c r="N81" s="69"/>
      <c r="O81" s="65" t="str">
        <f>IF($A81="вк","В/К",(IF(N81=0,"0",(IF(SUMIF(Очки!$A$2:$A$54,N81,Очки!$B$2:$B$54)=0," ",SUMIF(Очки!$A$2:$A$54,N81,Очки!$B$2:$B$54))+IF(N81="ОРГ",0,$C81)))))</f>
        <v>0</v>
      </c>
      <c r="P81" s="69"/>
      <c r="Q81" s="65" t="str">
        <f>IF($A81="вк","В/К",(IF(P81=0,"0",(IF(SUMIF(Очки!$A$2:$A$54,P81,Очки!$B$2:$B$54)=0," ",SUMIF(Очки!$A$2:$A$54,P81,Очки!$B$2:$B$54))+IF(P81="ОРГ",0,$C81)))))</f>
        <v>0</v>
      </c>
      <c r="R81" s="69"/>
      <c r="S81" s="65" t="str">
        <f>IF($A81="вк","В/К",(IF(R81=0,"0",(IF(SUMIF(Очки!$A$2:$A$54,R81,Очки!$B$2:$B$54)=0," ",SUMIF(Очки!$A$2:$A$54,R81,Очки!$B$2:$B$54))+IF(R81="ОРГ",0,$C81)))))</f>
        <v>0</v>
      </c>
      <c r="T81" s="69"/>
      <c r="U81" s="65" t="str">
        <f>IF($A81="вк","В/К",(IF(T81=0,"0",(IF(SUMIF(Очки!$A$2:$A$54,T81,Очки!$B$2:$B$54)=0," ",SUMIF(Очки!$A$2:$A$54,T81,Очки!$B$2:$B$54))+IF(T81="ОРГ",0,$C81)))))</f>
        <v>0</v>
      </c>
      <c r="V81" s="69"/>
      <c r="W81" s="65" t="str">
        <f>IF($A81="вк","В/К",(IF(V81=0,"0",(IF(SUMIF(Очки!$A$2:$A$54,V81,Очки!$B$2:$B$54)=0," ",SUMIF(Очки!$A$2:$A$54,V81,Очки!$B$2:$B$54))+IF(V81="ОРГ",0,$C81)))))</f>
        <v>0</v>
      </c>
      <c r="X81" s="69"/>
      <c r="Y81" s="65" t="str">
        <f>IF($A81="вк","В/К",(IF(X81=0,"0",(IF(SUMIF(Очки!$A$2:$A$54,X81,Очки!$B$2:$B$54)=0," ",SUMIF(Очки!$A$2:$A$54,X81,Очки!$B$2:$B$54))+IF(X81="ОРГ",0,$C81)))))</f>
        <v>0</v>
      </c>
      <c r="Z81" s="69"/>
      <c r="AA81" s="65" t="str">
        <f>IF($A81="вк","В/К",(IF(Z81=0,"0",(IF(SUMIF(Очки!$A$2:$A$54,Z81,Очки!$B$2:$B$54)=0," ",SUMIF(Очки!$A$2:$A$54,Z81,Очки!$B$2:$B$54))+IF(Z81="ОРГ",0,$C81)))))</f>
        <v>0</v>
      </c>
      <c r="AB81" s="69"/>
      <c r="AC81" s="65" t="str">
        <f>IF($A81="вк","В/К",(IF(AB81=0,"0",(IF(SUMIF(Очки!$A$2:$A$54,AB81,Очки!$B$2:$B$54)=0," ",SUMIF(Очки!$A$2:$A$54,AB81,Очки!$B$2:$B$54))+IF(AB81="ОРГ",0,$C81)))))</f>
        <v>0</v>
      </c>
      <c r="AD81" s="69"/>
      <c r="AE81" s="65" t="str">
        <f>IF($A81="вк","В/К",(IF(AD81=0,"0",(IF(SUMIF(Очки!$A$2:$A$54,AD81,Очки!$B$2:$B$54)=0," ",SUMIF(Очки!$A$2:$A$54,AD81,Очки!$B$2:$B$54))+IF(AD81="ОРГ",0,$C81)))))</f>
        <v>0</v>
      </c>
      <c r="AF81" s="69"/>
      <c r="AG81" s="65" t="str">
        <f>IF($A81="вк","В/К",(IF(AF81=0,"0",(IF(SUMIF(Очки!$A$2:$A$54,AF81,Очки!$B$2:$B$54)=0," ",SUMIF(Очки!$A$2:$A$54,AF81,Очки!$B$2:$B$54))+IF(AF81="ОРГ",0,$C81)))))</f>
        <v>0</v>
      </c>
      <c r="AH81" s="69"/>
      <c r="AI81" s="65" t="str">
        <f>IF($A81="вк","В/К",(IF(AH81=0,"0",(IF(SUMIF(Очки!$A$2:$A$54,AH81,Очки!$B$2:$B$54)=0," ",SUMIF(Очки!$A$2:$A$54,AH81,Очки!$B$2:$B$54))+IF(AH81="ОРГ",0,$C81)))))</f>
        <v>0</v>
      </c>
      <c r="AJ81" s="84"/>
      <c r="AK81" s="84"/>
      <c r="AL81" s="80"/>
      <c r="AM81" s="80"/>
      <c r="AN81" s="80"/>
    </row>
    <row r="82" spans="1:40" ht="13.5" customHeight="1" x14ac:dyDescent="0.2">
      <c r="A82" s="56" t="s">
        <v>22</v>
      </c>
      <c r="B82" s="59">
        <f t="shared" si="4"/>
        <v>0</v>
      </c>
      <c r="C82" s="66">
        <f>SUMIF(Коэффициенты!$A$2:$A$68,D82,Коэффициенты!$B$2:$B$68)</f>
        <v>3</v>
      </c>
      <c r="D82" s="67">
        <f t="shared" si="5"/>
        <v>41</v>
      </c>
      <c r="E82" s="67">
        <v>1975</v>
      </c>
      <c r="F82" s="68" t="s">
        <v>59</v>
      </c>
      <c r="G82" s="75" t="s">
        <v>24</v>
      </c>
      <c r="H82" s="69"/>
      <c r="I82" s="65" t="str">
        <f>IF($A82="вк","В/К",(IF(H82=0,"0",(IF(SUMIF(Очки!$A$2:$A$54,H82,Очки!$B$2:$B$54)=0," ",SUMIF(Очки!$A$2:$A$54,H82,Очки!$B$2:$B$54))+IF(H82="ОРГ",0,$C82)))))</f>
        <v>0</v>
      </c>
      <c r="J82" s="69"/>
      <c r="K82" s="65" t="str">
        <f>IF($A82="вк","В/К",(IF(J82=0,"0",(IF(SUMIF(Очки!$A$2:$A$54,J82,Очки!$B$2:$B$54)=0," ",SUMIF(Очки!$A$2:$A$54,J82,Очки!$B$2:$B$54))+IF(J82="ОРГ",0,$C82)))))</f>
        <v>0</v>
      </c>
      <c r="L82" s="69"/>
      <c r="M82" s="65" t="str">
        <f>IF($A82="вк","В/К",(IF(L82=0,"0",(IF(SUMIF(Очки!$A$2:$A$54,L82,Очки!$B$2:$B$54)=0," ",SUMIF(Очки!$A$2:$A$54,L82,Очки!$B$2:$B$54))+IF(L82="ОРГ",0,$C82)))))</f>
        <v>0</v>
      </c>
      <c r="N82" s="69"/>
      <c r="O82" s="65" t="str">
        <f>IF($A82="вк","В/К",(IF(N82=0,"0",(IF(SUMIF(Очки!$A$2:$A$54,N82,Очки!$B$2:$B$54)=0," ",SUMIF(Очки!$A$2:$A$54,N82,Очки!$B$2:$B$54))+IF(N82="ОРГ",0,$C82)))))</f>
        <v>0</v>
      </c>
      <c r="P82" s="69"/>
      <c r="Q82" s="65" t="str">
        <f>IF($A82="вк","В/К",(IF(P82=0,"0",(IF(SUMIF(Очки!$A$2:$A$54,P82,Очки!$B$2:$B$54)=0," ",SUMIF(Очки!$A$2:$A$54,P82,Очки!$B$2:$B$54))+IF(P82="ОРГ",0,$C82)))))</f>
        <v>0</v>
      </c>
      <c r="R82" s="69"/>
      <c r="S82" s="65" t="str">
        <f>IF($A82="вк","В/К",(IF(R82=0,"0",(IF(SUMIF(Очки!$A$2:$A$54,R82,Очки!$B$2:$B$54)=0," ",SUMIF(Очки!$A$2:$A$54,R82,Очки!$B$2:$B$54))+IF(R82="ОРГ",0,$C82)))))</f>
        <v>0</v>
      </c>
      <c r="T82" s="69"/>
      <c r="U82" s="65" t="str">
        <f>IF($A82="вк","В/К",(IF(T82=0,"0",(IF(SUMIF(Очки!$A$2:$A$54,T82,Очки!$B$2:$B$54)=0," ",SUMIF(Очки!$A$2:$A$54,T82,Очки!$B$2:$B$54))+IF(T82="ОРГ",0,$C82)))))</f>
        <v>0</v>
      </c>
      <c r="V82" s="69"/>
      <c r="W82" s="65" t="str">
        <f>IF($A82="вк","В/К",(IF(V82=0,"0",(IF(SUMIF(Очки!$A$2:$A$54,V82,Очки!$B$2:$B$54)=0," ",SUMIF(Очки!$A$2:$A$54,V82,Очки!$B$2:$B$54))+IF(V82="ОРГ",0,$C82)))))</f>
        <v>0</v>
      </c>
      <c r="X82" s="69"/>
      <c r="Y82" s="65" t="str">
        <f>IF($A82="вк","В/К",(IF(X82=0,"0",(IF(SUMIF(Очки!$A$2:$A$54,X82,Очки!$B$2:$B$54)=0," ",SUMIF(Очки!$A$2:$A$54,X82,Очки!$B$2:$B$54))+IF(X82="ОРГ",0,$C82)))))</f>
        <v>0</v>
      </c>
      <c r="Z82" s="69"/>
      <c r="AA82" s="65" t="str">
        <f>IF($A82="вк","В/К",(IF(Z82=0,"0",(IF(SUMIF(Очки!$A$2:$A$54,Z82,Очки!$B$2:$B$54)=0," ",SUMIF(Очки!$A$2:$A$54,Z82,Очки!$B$2:$B$54))+IF(Z82="ОРГ",0,$C82)))))</f>
        <v>0</v>
      </c>
      <c r="AB82" s="69"/>
      <c r="AC82" s="65" t="str">
        <f>IF($A82="вк","В/К",(IF(AB82=0,"0",(IF(SUMIF(Очки!$A$2:$A$54,AB82,Очки!$B$2:$B$54)=0," ",SUMIF(Очки!$A$2:$A$54,AB82,Очки!$B$2:$B$54))+IF(AB82="ОРГ",0,$C82)))))</f>
        <v>0</v>
      </c>
      <c r="AD82" s="69"/>
      <c r="AE82" s="65" t="str">
        <f>IF($A82="вк","В/К",(IF(AD82=0,"0",(IF(SUMIF(Очки!$A$2:$A$54,AD82,Очки!$B$2:$B$54)=0," ",SUMIF(Очки!$A$2:$A$54,AD82,Очки!$B$2:$B$54))+IF(AD82="ОРГ",0,$C82)))))</f>
        <v>0</v>
      </c>
      <c r="AF82" s="69"/>
      <c r="AG82" s="65" t="str">
        <f>IF($A82="вк","В/К",(IF(AF82=0,"0",(IF(SUMIF(Очки!$A$2:$A$54,AF82,Очки!$B$2:$B$54)=0," ",SUMIF(Очки!$A$2:$A$54,AF82,Очки!$B$2:$B$54))+IF(AF82="ОРГ",0,$C82)))))</f>
        <v>0</v>
      </c>
      <c r="AH82" s="69"/>
      <c r="AI82" s="65" t="str">
        <f>IF($A82="вк","В/К",(IF(AH82=0,"0",(IF(SUMIF(Очки!$A$2:$A$54,AH82,Очки!$B$2:$B$54)=0," ",SUMIF(Очки!$A$2:$A$54,AH82,Очки!$B$2:$B$54))+IF(AH82="ОРГ",0,$C82)))))</f>
        <v>0</v>
      </c>
      <c r="AJ82" s="84"/>
      <c r="AK82" s="84"/>
      <c r="AL82" s="80"/>
      <c r="AM82" s="80"/>
      <c r="AN82" s="80"/>
    </row>
    <row r="83" spans="1:40" ht="13.5" customHeight="1" x14ac:dyDescent="0.2">
      <c r="A83" s="56" t="s">
        <v>22</v>
      </c>
      <c r="B83" s="59">
        <f t="shared" si="4"/>
        <v>0</v>
      </c>
      <c r="C83" s="66">
        <f>SUMIF(Коэффициенты!$A$2:$A$68,D83,Коэффициенты!$B$2:$B$68)</f>
        <v>4</v>
      </c>
      <c r="D83" s="67">
        <f t="shared" si="5"/>
        <v>52</v>
      </c>
      <c r="E83" s="67">
        <v>1964</v>
      </c>
      <c r="F83" s="68" t="s">
        <v>62</v>
      </c>
      <c r="G83" s="75" t="s">
        <v>40</v>
      </c>
      <c r="H83" s="69"/>
      <c r="I83" s="65" t="str">
        <f>IF($A83="вк","В/К",(IF(H83=0,"0",(IF(SUMIF(Очки!$A$2:$A$54,H83,Очки!$B$2:$B$54)=0," ",SUMIF(Очки!$A$2:$A$54,H83,Очки!$B$2:$B$54))+IF(H83="ОРГ",0,$C83)))))</f>
        <v>0</v>
      </c>
      <c r="J83" s="69"/>
      <c r="K83" s="65" t="str">
        <f>IF($A83="вк","В/К",(IF(J83=0,"0",(IF(SUMIF(Очки!$A$2:$A$54,J83,Очки!$B$2:$B$54)=0," ",SUMIF(Очки!$A$2:$A$54,J83,Очки!$B$2:$B$54))+IF(J83="ОРГ",0,$C83)))))</f>
        <v>0</v>
      </c>
      <c r="L83" s="69"/>
      <c r="M83" s="65" t="str">
        <f>IF($A83="вк","В/К",(IF(L83=0,"0",(IF(SUMIF(Очки!$A$2:$A$54,L83,Очки!$B$2:$B$54)=0," ",SUMIF(Очки!$A$2:$A$54,L83,Очки!$B$2:$B$54))+IF(L83="ОРГ",0,$C83)))))</f>
        <v>0</v>
      </c>
      <c r="N83" s="69"/>
      <c r="O83" s="65" t="str">
        <f>IF($A83="вк","В/К",(IF(N83=0,"0",(IF(SUMIF(Очки!$A$2:$A$54,N83,Очки!$B$2:$B$54)=0," ",SUMIF(Очки!$A$2:$A$54,N83,Очки!$B$2:$B$54))+IF(N83="ОРГ",0,$C83)))))</f>
        <v>0</v>
      </c>
      <c r="P83" s="69"/>
      <c r="Q83" s="65" t="str">
        <f>IF($A83="вк","В/К",(IF(P83=0,"0",(IF(SUMIF(Очки!$A$2:$A$54,P83,Очки!$B$2:$B$54)=0," ",SUMIF(Очки!$A$2:$A$54,P83,Очки!$B$2:$B$54))+IF(P83="ОРГ",0,$C83)))))</f>
        <v>0</v>
      </c>
      <c r="R83" s="69"/>
      <c r="S83" s="65" t="str">
        <f>IF($A83="вк","В/К",(IF(R83=0,"0",(IF(SUMIF(Очки!$A$2:$A$54,R83,Очки!$B$2:$B$54)=0," ",SUMIF(Очки!$A$2:$A$54,R83,Очки!$B$2:$B$54))+IF(R83="ОРГ",0,$C83)))))</f>
        <v>0</v>
      </c>
      <c r="T83" s="69"/>
      <c r="U83" s="65" t="str">
        <f>IF($A83="вк","В/К",(IF(T83=0,"0",(IF(SUMIF(Очки!$A$2:$A$54,T83,Очки!$B$2:$B$54)=0," ",SUMIF(Очки!$A$2:$A$54,T83,Очки!$B$2:$B$54))+IF(T83="ОРГ",0,$C83)))))</f>
        <v>0</v>
      </c>
      <c r="V83" s="69"/>
      <c r="W83" s="65" t="str">
        <f>IF($A83="вк","В/К",(IF(V83=0,"0",(IF(SUMIF(Очки!$A$2:$A$54,V83,Очки!$B$2:$B$54)=0," ",SUMIF(Очки!$A$2:$A$54,V83,Очки!$B$2:$B$54))+IF(V83="ОРГ",0,$C83)))))</f>
        <v>0</v>
      </c>
      <c r="X83" s="69"/>
      <c r="Y83" s="65" t="str">
        <f>IF($A83="вк","В/К",(IF(X83=0,"0",(IF(SUMIF(Очки!$A$2:$A$54,X83,Очки!$B$2:$B$54)=0," ",SUMIF(Очки!$A$2:$A$54,X83,Очки!$B$2:$B$54))+IF(X83="ОРГ",0,$C83)))))</f>
        <v>0</v>
      </c>
      <c r="Z83" s="69"/>
      <c r="AA83" s="65" t="str">
        <f>IF($A83="вк","В/К",(IF(Z83=0,"0",(IF(SUMIF(Очки!$A$2:$A$54,Z83,Очки!$B$2:$B$54)=0," ",SUMIF(Очки!$A$2:$A$54,Z83,Очки!$B$2:$B$54))+IF(Z83="ОРГ",0,$C83)))))</f>
        <v>0</v>
      </c>
      <c r="AB83" s="69"/>
      <c r="AC83" s="65" t="str">
        <f>IF($A83="вк","В/К",(IF(AB83=0,"0",(IF(SUMIF(Очки!$A$2:$A$54,AB83,Очки!$B$2:$B$54)=0," ",SUMIF(Очки!$A$2:$A$54,AB83,Очки!$B$2:$B$54))+IF(AB83="ОРГ",0,$C83)))))</f>
        <v>0</v>
      </c>
      <c r="AD83" s="69"/>
      <c r="AE83" s="65" t="str">
        <f>IF($A83="вк","В/К",(IF(AD83=0,"0",(IF(SUMIF(Очки!$A$2:$A$54,AD83,Очки!$B$2:$B$54)=0," ",SUMIF(Очки!$A$2:$A$54,AD83,Очки!$B$2:$B$54))+IF(AD83="ОРГ",0,$C83)))))</f>
        <v>0</v>
      </c>
      <c r="AF83" s="69"/>
      <c r="AG83" s="65" t="str">
        <f>IF($A83="вк","В/К",(IF(AF83=0,"0",(IF(SUMIF(Очки!$A$2:$A$54,AF83,Очки!$B$2:$B$54)=0," ",SUMIF(Очки!$A$2:$A$54,AF83,Очки!$B$2:$B$54))+IF(AF83="ОРГ",0,$C83)))))</f>
        <v>0</v>
      </c>
      <c r="AH83" s="69"/>
      <c r="AI83" s="65" t="str">
        <f>IF($A83="вк","В/К",(IF(AH83=0,"0",(IF(SUMIF(Очки!$A$2:$A$54,AH83,Очки!$B$2:$B$54)=0," ",SUMIF(Очки!$A$2:$A$54,AH83,Очки!$B$2:$B$54))+IF(AH83="ОРГ",0,$C83)))))</f>
        <v>0</v>
      </c>
      <c r="AJ83" s="84"/>
      <c r="AK83" s="84"/>
      <c r="AL83" s="80"/>
      <c r="AM83" s="80"/>
      <c r="AN83" s="80"/>
    </row>
    <row r="84" spans="1:40" ht="13.5" customHeight="1" x14ac:dyDescent="0.2">
      <c r="A84" s="56" t="s">
        <v>22</v>
      </c>
      <c r="B84" s="59">
        <f t="shared" si="4"/>
        <v>0</v>
      </c>
      <c r="C84" s="66">
        <f>SUMIF(Коэффициенты!$A$2:$A$68,D84,Коэффициенты!$B$2:$B$68)</f>
        <v>0</v>
      </c>
      <c r="D84" s="67">
        <f t="shared" si="5"/>
        <v>19</v>
      </c>
      <c r="E84" s="67">
        <v>1997</v>
      </c>
      <c r="F84" s="71" t="s">
        <v>63</v>
      </c>
      <c r="G84" s="71" t="s">
        <v>47</v>
      </c>
      <c r="H84" s="69"/>
      <c r="I84" s="65" t="str">
        <f>IF($A84="вк","В/К",(IF(H84=0,"0",(IF(SUMIF(Очки!$A$2:$A$54,H84,Очки!$B$2:$B$54)=0," ",SUMIF(Очки!$A$2:$A$54,H84,Очки!$B$2:$B$54))+IF(H84="ОРГ",0,$C84)))))</f>
        <v>0</v>
      </c>
      <c r="J84" s="69"/>
      <c r="K84" s="65" t="str">
        <f>IF($A84="вк","В/К",(IF(J84=0,"0",(IF(SUMIF(Очки!$A$2:$A$54,J84,Очки!$B$2:$B$54)=0," ",SUMIF(Очки!$A$2:$A$54,J84,Очки!$B$2:$B$54))+IF(J84="ОРГ",0,$C84)))))</f>
        <v>0</v>
      </c>
      <c r="L84" s="69"/>
      <c r="M84" s="65" t="str">
        <f>IF($A84="вк","В/К",(IF(L84=0,"0",(IF(SUMIF(Очки!$A$2:$A$54,L84,Очки!$B$2:$B$54)=0," ",SUMIF(Очки!$A$2:$A$54,L84,Очки!$B$2:$B$54))+IF(L84="ОРГ",0,$C84)))))</f>
        <v>0</v>
      </c>
      <c r="N84" s="69"/>
      <c r="O84" s="65" t="str">
        <f>IF($A84="вк","В/К",(IF(N84=0,"0",(IF(SUMIF(Очки!$A$2:$A$54,N84,Очки!$B$2:$B$54)=0," ",SUMIF(Очки!$A$2:$A$54,N84,Очки!$B$2:$B$54))+IF(N84="ОРГ",0,$C84)))))</f>
        <v>0</v>
      </c>
      <c r="P84" s="69"/>
      <c r="Q84" s="65" t="str">
        <f>IF($A84="вк","В/К",(IF(P84=0,"0",(IF(SUMIF(Очки!$A$2:$A$54,P84,Очки!$B$2:$B$54)=0," ",SUMIF(Очки!$A$2:$A$54,P84,Очки!$B$2:$B$54))+IF(P84="ОРГ",0,$C84)))))</f>
        <v>0</v>
      </c>
      <c r="R84" s="69"/>
      <c r="S84" s="65" t="str">
        <f>IF($A84="вк","В/К",(IF(R84=0,"0",(IF(SUMIF(Очки!$A$2:$A$54,R84,Очки!$B$2:$B$54)=0," ",SUMIF(Очки!$A$2:$A$54,R84,Очки!$B$2:$B$54))+IF(R84="ОРГ",0,$C84)))))</f>
        <v>0</v>
      </c>
      <c r="T84" s="69"/>
      <c r="U84" s="65" t="str">
        <f>IF($A84="вк","В/К",(IF(T84=0,"0",(IF(SUMIF(Очки!$A$2:$A$54,T84,Очки!$B$2:$B$54)=0," ",SUMIF(Очки!$A$2:$A$54,T84,Очки!$B$2:$B$54))+IF(T84="ОРГ",0,$C84)))))</f>
        <v>0</v>
      </c>
      <c r="V84" s="69"/>
      <c r="W84" s="65" t="str">
        <f>IF($A84="вк","В/К",(IF(V84=0,"0",(IF(SUMIF(Очки!$A$2:$A$54,V84,Очки!$B$2:$B$54)=0," ",SUMIF(Очки!$A$2:$A$54,V84,Очки!$B$2:$B$54))+IF(V84="ОРГ",0,$C84)))))</f>
        <v>0</v>
      </c>
      <c r="X84" s="69"/>
      <c r="Y84" s="65" t="str">
        <f>IF($A84="вк","В/К",(IF(X84=0,"0",(IF(SUMIF(Очки!$A$2:$A$54,X84,Очки!$B$2:$B$54)=0," ",SUMIF(Очки!$A$2:$A$54,X84,Очки!$B$2:$B$54))+IF(X84="ОРГ",0,$C84)))))</f>
        <v>0</v>
      </c>
      <c r="Z84" s="69"/>
      <c r="AA84" s="65" t="str">
        <f>IF($A84="вк","В/К",(IF(Z84=0,"0",(IF(SUMIF(Очки!$A$2:$A$54,Z84,Очки!$B$2:$B$54)=0," ",SUMIF(Очки!$A$2:$A$54,Z84,Очки!$B$2:$B$54))+IF(Z84="ОРГ",0,$C84)))))</f>
        <v>0</v>
      </c>
      <c r="AB84" s="69"/>
      <c r="AC84" s="65" t="str">
        <f>IF($A84="вк","В/К",(IF(AB84=0,"0",(IF(SUMIF(Очки!$A$2:$A$54,AB84,Очки!$B$2:$B$54)=0," ",SUMIF(Очки!$A$2:$A$54,AB84,Очки!$B$2:$B$54))+IF(AB84="ОРГ",0,$C84)))))</f>
        <v>0</v>
      </c>
      <c r="AD84" s="69"/>
      <c r="AE84" s="65" t="str">
        <f>IF($A84="вк","В/К",(IF(AD84=0,"0",(IF(SUMIF(Очки!$A$2:$A$54,AD84,Очки!$B$2:$B$54)=0," ",SUMIF(Очки!$A$2:$A$54,AD84,Очки!$B$2:$B$54))+IF(AD84="ОРГ",0,$C84)))))</f>
        <v>0</v>
      </c>
      <c r="AF84" s="69"/>
      <c r="AG84" s="65" t="str">
        <f>IF($A84="вк","В/К",(IF(AF84=0,"0",(IF(SUMIF(Очки!$A$2:$A$54,AF84,Очки!$B$2:$B$54)=0," ",SUMIF(Очки!$A$2:$A$54,AF84,Очки!$B$2:$B$54))+IF(AF84="ОРГ",0,$C84)))))</f>
        <v>0</v>
      </c>
      <c r="AH84" s="69"/>
      <c r="AI84" s="65" t="str">
        <f>IF($A84="вк","В/К",(IF(AH84=0,"0",(IF(SUMIF(Очки!$A$2:$A$54,AH84,Очки!$B$2:$B$54)=0," ",SUMIF(Очки!$A$2:$A$54,AH84,Очки!$B$2:$B$54))+IF(AH84="ОРГ",0,$C84)))))</f>
        <v>0</v>
      </c>
      <c r="AJ84" s="84"/>
      <c r="AK84" s="84"/>
      <c r="AL84" s="81"/>
      <c r="AM84" s="81"/>
      <c r="AN84" s="81"/>
    </row>
    <row r="85" spans="1:40" ht="13.5" customHeight="1" x14ac:dyDescent="0.2">
      <c r="A85" s="56" t="s">
        <v>22</v>
      </c>
      <c r="B85" s="59">
        <f t="shared" si="4"/>
        <v>0</v>
      </c>
      <c r="C85" s="66">
        <f>SUMIF(Коэффициенты!$A$2:$A$68,D85,Коэффициенты!$B$2:$B$68)</f>
        <v>2</v>
      </c>
      <c r="D85" s="67">
        <f t="shared" si="5"/>
        <v>36</v>
      </c>
      <c r="E85" s="67">
        <v>1980</v>
      </c>
      <c r="F85" s="68" t="s">
        <v>64</v>
      </c>
      <c r="G85" s="75" t="s">
        <v>57</v>
      </c>
      <c r="H85" s="69"/>
      <c r="I85" s="65" t="str">
        <f>IF($A85="вк","В/К",(IF(H85=0,"0",(IF(SUMIF(Очки!$A$2:$A$54,H85,Очки!$B$2:$B$54)=0," ",SUMIF(Очки!$A$2:$A$54,H85,Очки!$B$2:$B$54))+IF(H85="ОРГ",0,$C85)))))</f>
        <v>0</v>
      </c>
      <c r="J85" s="69"/>
      <c r="K85" s="65" t="str">
        <f>IF($A85="вк","В/К",(IF(J85=0,"0",(IF(SUMIF(Очки!$A$2:$A$54,J85,Очки!$B$2:$B$54)=0," ",SUMIF(Очки!$A$2:$A$54,J85,Очки!$B$2:$B$54))+IF(J85="ОРГ",0,$C85)))))</f>
        <v>0</v>
      </c>
      <c r="L85" s="69"/>
      <c r="M85" s="65" t="str">
        <f>IF($A85="вк","В/К",(IF(L85=0,"0",(IF(SUMIF(Очки!$A$2:$A$54,L85,Очки!$B$2:$B$54)=0," ",SUMIF(Очки!$A$2:$A$54,L85,Очки!$B$2:$B$54))+IF(L85="ОРГ",0,$C85)))))</f>
        <v>0</v>
      </c>
      <c r="N85" s="69"/>
      <c r="O85" s="65" t="str">
        <f>IF($A85="вк","В/К",(IF(N85=0,"0",(IF(SUMIF(Очки!$A$2:$A$54,N85,Очки!$B$2:$B$54)=0," ",SUMIF(Очки!$A$2:$A$54,N85,Очки!$B$2:$B$54))+IF(N85="ОРГ",0,$C85)))))</f>
        <v>0</v>
      </c>
      <c r="P85" s="69"/>
      <c r="Q85" s="65" t="str">
        <f>IF($A85="вк","В/К",(IF(P85=0,"0",(IF(SUMIF(Очки!$A$2:$A$54,P85,Очки!$B$2:$B$54)=0," ",SUMIF(Очки!$A$2:$A$54,P85,Очки!$B$2:$B$54))+IF(P85="ОРГ",0,$C85)))))</f>
        <v>0</v>
      </c>
      <c r="R85" s="69"/>
      <c r="S85" s="65" t="str">
        <f>IF($A85="вк","В/К",(IF(R85=0,"0",(IF(SUMIF(Очки!$A$2:$A$54,R85,Очки!$B$2:$B$54)=0," ",SUMIF(Очки!$A$2:$A$54,R85,Очки!$B$2:$B$54))+IF(R85="ОРГ",0,$C85)))))</f>
        <v>0</v>
      </c>
      <c r="T85" s="69"/>
      <c r="U85" s="65" t="str">
        <f>IF($A85="вк","В/К",(IF(T85=0,"0",(IF(SUMIF(Очки!$A$2:$A$54,T85,Очки!$B$2:$B$54)=0," ",SUMIF(Очки!$A$2:$A$54,T85,Очки!$B$2:$B$54))+IF(T85="ОРГ",0,$C85)))))</f>
        <v>0</v>
      </c>
      <c r="V85" s="69"/>
      <c r="W85" s="65" t="str">
        <f>IF($A85="вк","В/К",(IF(V85=0,"0",(IF(SUMIF(Очки!$A$2:$A$54,V85,Очки!$B$2:$B$54)=0," ",SUMIF(Очки!$A$2:$A$54,V85,Очки!$B$2:$B$54))+IF(V85="ОРГ",0,$C85)))))</f>
        <v>0</v>
      </c>
      <c r="X85" s="69"/>
      <c r="Y85" s="65" t="str">
        <f>IF($A85="вк","В/К",(IF(X85=0,"0",(IF(SUMIF(Очки!$A$2:$A$54,X85,Очки!$B$2:$B$54)=0," ",SUMIF(Очки!$A$2:$A$54,X85,Очки!$B$2:$B$54))+IF(X85="ОРГ",0,$C85)))))</f>
        <v>0</v>
      </c>
      <c r="Z85" s="69"/>
      <c r="AA85" s="65" t="str">
        <f>IF($A85="вк","В/К",(IF(Z85=0,"0",(IF(SUMIF(Очки!$A$2:$A$54,Z85,Очки!$B$2:$B$54)=0," ",SUMIF(Очки!$A$2:$A$54,Z85,Очки!$B$2:$B$54))+IF(Z85="ОРГ",0,$C85)))))</f>
        <v>0</v>
      </c>
      <c r="AB85" s="69"/>
      <c r="AC85" s="65" t="str">
        <f>IF($A85="вк","В/К",(IF(AB85=0,"0",(IF(SUMIF(Очки!$A$2:$A$54,AB85,Очки!$B$2:$B$54)=0," ",SUMIF(Очки!$A$2:$A$54,AB85,Очки!$B$2:$B$54))+IF(AB85="ОРГ",0,$C85)))))</f>
        <v>0</v>
      </c>
      <c r="AD85" s="69"/>
      <c r="AE85" s="65" t="str">
        <f>IF($A85="вк","В/К",(IF(AD85=0,"0",(IF(SUMIF(Очки!$A$2:$A$54,AD85,Очки!$B$2:$B$54)=0," ",SUMIF(Очки!$A$2:$A$54,AD85,Очки!$B$2:$B$54))+IF(AD85="ОРГ",0,$C85)))))</f>
        <v>0</v>
      </c>
      <c r="AF85" s="69"/>
      <c r="AG85" s="65" t="str">
        <f>IF($A85="вк","В/К",(IF(AF85=0,"0",(IF(SUMIF(Очки!$A$2:$A$54,AF85,Очки!$B$2:$B$54)=0," ",SUMIF(Очки!$A$2:$A$54,AF85,Очки!$B$2:$B$54))+IF(AF85="ОРГ",0,$C85)))))</f>
        <v>0</v>
      </c>
      <c r="AH85" s="69"/>
      <c r="AI85" s="65" t="str">
        <f>IF($A85="вк","В/К",(IF(AH85=0,"0",(IF(SUMIF(Очки!$A$2:$A$54,AH85,Очки!$B$2:$B$54)=0," ",SUMIF(Очки!$A$2:$A$54,AH85,Очки!$B$2:$B$54))+IF(AH85="ОРГ",0,$C85)))))</f>
        <v>0</v>
      </c>
      <c r="AJ85" s="84"/>
      <c r="AK85" s="84"/>
      <c r="AL85" s="81"/>
      <c r="AM85" s="81"/>
      <c r="AN85" s="81"/>
    </row>
    <row r="86" spans="1:40" ht="13.5" customHeight="1" x14ac:dyDescent="0.2">
      <c r="A86" s="56" t="s">
        <v>22</v>
      </c>
      <c r="B86" s="59">
        <f t="shared" si="4"/>
        <v>0</v>
      </c>
      <c r="C86" s="66">
        <f>SUMIF(Коэффициенты!$A$2:$A$68,D86,Коэффициенты!$B$2:$B$68)</f>
        <v>0</v>
      </c>
      <c r="D86" s="49">
        <f t="shared" si="5"/>
        <v>30</v>
      </c>
      <c r="E86" s="67">
        <v>1986</v>
      </c>
      <c r="F86" s="68" t="s">
        <v>65</v>
      </c>
      <c r="G86" s="75" t="s">
        <v>38</v>
      </c>
      <c r="H86" s="69"/>
      <c r="I86" s="65" t="str">
        <f>IF($A86="вк","В/К",(IF(H86=0,"0",(IF(SUMIF(Очки!$A$2:$A$54,H86,Очки!$B$2:$B$54)=0," ",SUMIF(Очки!$A$2:$A$54,H86,Очки!$B$2:$B$54))+IF(H86="ОРГ",0,$C86)))))</f>
        <v>0</v>
      </c>
      <c r="J86" s="69"/>
      <c r="K86" s="65" t="str">
        <f>IF($A86="вк","В/К",(IF(J86=0,"0",(IF(SUMIF(Очки!$A$2:$A$54,J86,Очки!$B$2:$B$54)=0," ",SUMIF(Очки!$A$2:$A$54,J86,Очки!$B$2:$B$54))+IF(J86="ОРГ",0,$C86)))))</f>
        <v>0</v>
      </c>
      <c r="L86" s="69"/>
      <c r="M86" s="65" t="str">
        <f>IF($A86="вк","В/К",(IF(L86=0,"0",(IF(SUMIF(Очки!$A$2:$A$54,L86,Очки!$B$2:$B$54)=0," ",SUMIF(Очки!$A$2:$A$54,L86,Очки!$B$2:$B$54))+IF(L86="ОРГ",0,$C86)))))</f>
        <v>0</v>
      </c>
      <c r="N86" s="69"/>
      <c r="O86" s="65" t="str">
        <f>IF($A86="вк","В/К",(IF(N86=0,"0",(IF(SUMIF(Очки!$A$2:$A$54,N86,Очки!$B$2:$B$54)=0," ",SUMIF(Очки!$A$2:$A$54,N86,Очки!$B$2:$B$54))+IF(N86="ОРГ",0,$C86)))))</f>
        <v>0</v>
      </c>
      <c r="P86" s="69"/>
      <c r="Q86" s="65" t="str">
        <f>IF($A86="вк","В/К",(IF(P86=0,"0",(IF(SUMIF(Очки!$A$2:$A$54,P86,Очки!$B$2:$B$54)=0," ",SUMIF(Очки!$A$2:$A$54,P86,Очки!$B$2:$B$54))+IF(P86="ОРГ",0,$C86)))))</f>
        <v>0</v>
      </c>
      <c r="R86" s="69"/>
      <c r="S86" s="65" t="str">
        <f>IF($A86="вк","В/К",(IF(R86=0,"0",(IF(SUMIF(Очки!$A$2:$A$54,R86,Очки!$B$2:$B$54)=0," ",SUMIF(Очки!$A$2:$A$54,R86,Очки!$B$2:$B$54))+IF(R86="ОРГ",0,$C86)))))</f>
        <v>0</v>
      </c>
      <c r="T86" s="69"/>
      <c r="U86" s="65" t="str">
        <f>IF($A86="вк","В/К",(IF(T86=0,"0",(IF(SUMIF(Очки!$A$2:$A$54,T86,Очки!$B$2:$B$54)=0," ",SUMIF(Очки!$A$2:$A$54,T86,Очки!$B$2:$B$54))+IF(T86="ОРГ",0,$C86)))))</f>
        <v>0</v>
      </c>
      <c r="V86" s="69"/>
      <c r="W86" s="65" t="str">
        <f>IF($A86="вк","В/К",(IF(V86=0,"0",(IF(SUMIF(Очки!$A$2:$A$54,V86,Очки!$B$2:$B$54)=0," ",SUMIF(Очки!$A$2:$A$54,V86,Очки!$B$2:$B$54))+IF(V86="ОРГ",0,$C86)))))</f>
        <v>0</v>
      </c>
      <c r="X86" s="69"/>
      <c r="Y86" s="65" t="str">
        <f>IF($A86="вк","В/К",(IF(X86=0,"0",(IF(SUMIF(Очки!$A$2:$A$54,X86,Очки!$B$2:$B$54)=0," ",SUMIF(Очки!$A$2:$A$54,X86,Очки!$B$2:$B$54))+IF(X86="ОРГ",0,$C86)))))</f>
        <v>0</v>
      </c>
      <c r="Z86" s="69"/>
      <c r="AA86" s="65" t="str">
        <f>IF($A86="вк","В/К",(IF(Z86=0,"0",(IF(SUMIF(Очки!$A$2:$A$54,Z86,Очки!$B$2:$B$54)=0," ",SUMIF(Очки!$A$2:$A$54,Z86,Очки!$B$2:$B$54))+IF(Z86="ОРГ",0,$C86)))))</f>
        <v>0</v>
      </c>
      <c r="AB86" s="69"/>
      <c r="AC86" s="65" t="str">
        <f>IF($A86="вк","В/К",(IF(AB86=0,"0",(IF(SUMIF(Очки!$A$2:$A$54,AB86,Очки!$B$2:$B$54)=0," ",SUMIF(Очки!$A$2:$A$54,AB86,Очки!$B$2:$B$54))+IF(AB86="ОРГ",0,$C86)))))</f>
        <v>0</v>
      </c>
      <c r="AD86" s="69"/>
      <c r="AE86" s="65" t="str">
        <f>IF($A86="вк","В/К",(IF(AD86=0,"0",(IF(SUMIF(Очки!$A$2:$A$54,AD86,Очки!$B$2:$B$54)=0," ",SUMIF(Очки!$A$2:$A$54,AD86,Очки!$B$2:$B$54))+IF(AD86="ОРГ",0,$C86)))))</f>
        <v>0</v>
      </c>
      <c r="AF86" s="69"/>
      <c r="AG86" s="65" t="str">
        <f>IF($A86="вк","В/К",(IF(AF86=0,"0",(IF(SUMIF(Очки!$A$2:$A$54,AF86,Очки!$B$2:$B$54)=0," ",SUMIF(Очки!$A$2:$A$54,AF86,Очки!$B$2:$B$54))+IF(AF86="ОРГ",0,$C86)))))</f>
        <v>0</v>
      </c>
      <c r="AH86" s="69"/>
      <c r="AI86" s="65" t="str">
        <f>IF($A86="вк","В/К",(IF(AH86=0,"0",(IF(SUMIF(Очки!$A$2:$A$54,AH86,Очки!$B$2:$B$54)=0," ",SUMIF(Очки!$A$2:$A$54,AH86,Очки!$B$2:$B$54))+IF(AH86="ОРГ",0,$C86)))))</f>
        <v>0</v>
      </c>
      <c r="AJ86" s="84"/>
      <c r="AK86" s="84"/>
      <c r="AL86" s="81"/>
      <c r="AM86" s="81"/>
      <c r="AN86" s="81"/>
    </row>
    <row r="87" spans="1:40" ht="13.5" customHeight="1" x14ac:dyDescent="0.2">
      <c r="A87" s="56" t="s">
        <v>22</v>
      </c>
      <c r="B87" s="59">
        <f t="shared" si="4"/>
        <v>0</v>
      </c>
      <c r="C87" s="66">
        <f>SUMIF(Коэффициенты!$A$2:$A$68,D87,Коэффициенты!$B$2:$B$68)</f>
        <v>2</v>
      </c>
      <c r="D87" s="49">
        <f t="shared" si="5"/>
        <v>38</v>
      </c>
      <c r="E87" s="67">
        <v>1978</v>
      </c>
      <c r="F87" s="68" t="s">
        <v>66</v>
      </c>
      <c r="G87" s="75" t="s">
        <v>24</v>
      </c>
      <c r="H87" s="69"/>
      <c r="I87" s="65" t="str">
        <f>IF($A87="вк","В/К",(IF(H87=0,"0",(IF(SUMIF(Очки!$A$2:$A$54,H87,Очки!$B$2:$B$54)=0," ",SUMIF(Очки!$A$2:$A$54,H87,Очки!$B$2:$B$54))+IF(H87="ОРГ",0,$C87)))))</f>
        <v>0</v>
      </c>
      <c r="J87" s="69"/>
      <c r="K87" s="65" t="str">
        <f>IF($A87="вк","В/К",(IF(J87=0,"0",(IF(SUMIF(Очки!$A$2:$A$54,J87,Очки!$B$2:$B$54)=0," ",SUMIF(Очки!$A$2:$A$54,J87,Очки!$B$2:$B$54))+IF(J87="ОРГ",0,$C87)))))</f>
        <v>0</v>
      </c>
      <c r="L87" s="69"/>
      <c r="M87" s="65" t="str">
        <f>IF($A87="вк","В/К",(IF(L87=0,"0",(IF(SUMIF(Очки!$A$2:$A$54,L87,Очки!$B$2:$B$54)=0," ",SUMIF(Очки!$A$2:$A$54,L87,Очки!$B$2:$B$54))+IF(L87="ОРГ",0,$C87)))))</f>
        <v>0</v>
      </c>
      <c r="N87" s="69"/>
      <c r="O87" s="65" t="str">
        <f>IF($A87="вк","В/К",(IF(N87=0,"0",(IF(SUMIF(Очки!$A$2:$A$54,N87,Очки!$B$2:$B$54)=0," ",SUMIF(Очки!$A$2:$A$54,N87,Очки!$B$2:$B$54))+IF(N87="ОРГ",0,$C87)))))</f>
        <v>0</v>
      </c>
      <c r="P87" s="69"/>
      <c r="Q87" s="65" t="str">
        <f>IF($A87="вк","В/К",(IF(P87=0,"0",(IF(SUMIF(Очки!$A$2:$A$54,P87,Очки!$B$2:$B$54)=0," ",SUMIF(Очки!$A$2:$A$54,P87,Очки!$B$2:$B$54))+IF(P87="ОРГ",0,$C87)))))</f>
        <v>0</v>
      </c>
      <c r="R87" s="69"/>
      <c r="S87" s="65" t="str">
        <f>IF($A87="вк","В/К",(IF(R87=0,"0",(IF(SUMIF(Очки!$A$2:$A$54,R87,Очки!$B$2:$B$54)=0," ",SUMIF(Очки!$A$2:$A$54,R87,Очки!$B$2:$B$54))+IF(R87="ОРГ",0,$C87)))))</f>
        <v>0</v>
      </c>
      <c r="T87" s="69"/>
      <c r="U87" s="65" t="str">
        <f>IF($A87="вк","В/К",(IF(T87=0,"0",(IF(SUMIF(Очки!$A$2:$A$54,T87,Очки!$B$2:$B$54)=0," ",SUMIF(Очки!$A$2:$A$54,T87,Очки!$B$2:$B$54))+IF(T87="ОРГ",0,$C87)))))</f>
        <v>0</v>
      </c>
      <c r="V87" s="69"/>
      <c r="W87" s="65" t="str">
        <f>IF($A87="вк","В/К",(IF(V87=0,"0",(IF(SUMIF(Очки!$A$2:$A$54,V87,Очки!$B$2:$B$54)=0," ",SUMIF(Очки!$A$2:$A$54,V87,Очки!$B$2:$B$54))+IF(V87="ОРГ",0,$C87)))))</f>
        <v>0</v>
      </c>
      <c r="X87" s="69"/>
      <c r="Y87" s="65" t="str">
        <f>IF($A87="вк","В/К",(IF(X87=0,"0",(IF(SUMIF(Очки!$A$2:$A$54,X87,Очки!$B$2:$B$54)=0," ",SUMIF(Очки!$A$2:$A$54,X87,Очки!$B$2:$B$54))+IF(X87="ОРГ",0,$C87)))))</f>
        <v>0</v>
      </c>
      <c r="Z87" s="69"/>
      <c r="AA87" s="65" t="str">
        <f>IF($A87="вк","В/К",(IF(Z87=0,"0",(IF(SUMIF(Очки!$A$2:$A$54,Z87,Очки!$B$2:$B$54)=0," ",SUMIF(Очки!$A$2:$A$54,Z87,Очки!$B$2:$B$54))+IF(Z87="ОРГ",0,$C87)))))</f>
        <v>0</v>
      </c>
      <c r="AB87" s="69"/>
      <c r="AC87" s="65" t="str">
        <f>IF($A87="вк","В/К",(IF(AB87=0,"0",(IF(SUMIF(Очки!$A$2:$A$54,AB87,Очки!$B$2:$B$54)=0," ",SUMIF(Очки!$A$2:$A$54,AB87,Очки!$B$2:$B$54))+IF(AB87="ОРГ",0,$C87)))))</f>
        <v>0</v>
      </c>
      <c r="AD87" s="69"/>
      <c r="AE87" s="65" t="str">
        <f>IF($A87="вк","В/К",(IF(AD87=0,"0",(IF(SUMIF(Очки!$A$2:$A$54,AD87,Очки!$B$2:$B$54)=0," ",SUMIF(Очки!$A$2:$A$54,AD87,Очки!$B$2:$B$54))+IF(AD87="ОРГ",0,$C87)))))</f>
        <v>0</v>
      </c>
      <c r="AF87" s="69"/>
      <c r="AG87" s="65" t="str">
        <f>IF($A87="вк","В/К",(IF(AF87=0,"0",(IF(SUMIF(Очки!$A$2:$A$54,AF87,Очки!$B$2:$B$54)=0," ",SUMIF(Очки!$A$2:$A$54,AF87,Очки!$B$2:$B$54))+IF(AF87="ОРГ",0,$C87)))))</f>
        <v>0</v>
      </c>
      <c r="AH87" s="69"/>
      <c r="AI87" s="65" t="str">
        <f>IF($A87="вк","В/К",(IF(AH87=0,"0",(IF(SUMIF(Очки!$A$2:$A$54,AH87,Очки!$B$2:$B$54)=0," ",SUMIF(Очки!$A$2:$A$54,AH87,Очки!$B$2:$B$54))+IF(AH87="ОРГ",0,$C87)))))</f>
        <v>0</v>
      </c>
      <c r="AJ87" s="84"/>
      <c r="AK87" s="84"/>
      <c r="AL87" s="81"/>
      <c r="AM87" s="81"/>
      <c r="AN87" s="81"/>
    </row>
    <row r="88" spans="1:40" ht="13.5" customHeight="1" x14ac:dyDescent="0.2">
      <c r="A88" s="56" t="s">
        <v>22</v>
      </c>
      <c r="B88" s="59">
        <f t="shared" si="4"/>
        <v>0</v>
      </c>
      <c r="C88" s="66">
        <f>SUMIF(Коэффициенты!$A$2:$A$68,D88,Коэффициенты!$B$2:$B$68)</f>
        <v>0</v>
      </c>
      <c r="D88" s="49">
        <f t="shared" si="5"/>
        <v>18</v>
      </c>
      <c r="E88" s="67">
        <v>1998</v>
      </c>
      <c r="F88" s="68" t="s">
        <v>67</v>
      </c>
      <c r="G88" s="75"/>
      <c r="H88" s="69"/>
      <c r="I88" s="65" t="str">
        <f>IF($A88="вк","В/К",(IF(H88=0,"0",(IF(SUMIF(Очки!$A$2:$A$54,H88,Очки!$B$2:$B$54)=0," ",SUMIF(Очки!$A$2:$A$54,H88,Очки!$B$2:$B$54))+IF(H88="ОРГ",0,$C88)))))</f>
        <v>0</v>
      </c>
      <c r="J88" s="69"/>
      <c r="K88" s="65" t="str">
        <f>IF($A88="вк","В/К",(IF(J88=0,"0",(IF(SUMIF(Очки!$A$2:$A$54,J88,Очки!$B$2:$B$54)=0," ",SUMIF(Очки!$A$2:$A$54,J88,Очки!$B$2:$B$54))+IF(J88="ОРГ",0,$C88)))))</f>
        <v>0</v>
      </c>
      <c r="L88" s="69"/>
      <c r="M88" s="65" t="str">
        <f>IF($A88="вк","В/К",(IF(L88=0,"0",(IF(SUMIF(Очки!$A$2:$A$54,L88,Очки!$B$2:$B$54)=0," ",SUMIF(Очки!$A$2:$A$54,L88,Очки!$B$2:$B$54))+IF(L88="ОРГ",0,$C88)))))</f>
        <v>0</v>
      </c>
      <c r="N88" s="69"/>
      <c r="O88" s="65" t="str">
        <f>IF($A88="вк","В/К",(IF(N88=0,"0",(IF(SUMIF(Очки!$A$2:$A$54,N88,Очки!$B$2:$B$54)=0," ",SUMIF(Очки!$A$2:$A$54,N88,Очки!$B$2:$B$54))+IF(N88="ОРГ",0,$C88)))))</f>
        <v>0</v>
      </c>
      <c r="P88" s="69"/>
      <c r="Q88" s="65" t="str">
        <f>IF($A88="вк","В/К",(IF(P88=0,"0",(IF(SUMIF(Очки!$A$2:$A$54,P88,Очки!$B$2:$B$54)=0," ",SUMIF(Очки!$A$2:$A$54,P88,Очки!$B$2:$B$54))+IF(P88="ОРГ",0,$C88)))))</f>
        <v>0</v>
      </c>
      <c r="R88" s="69"/>
      <c r="S88" s="65" t="str">
        <f>IF($A88="вк","В/К",(IF(R88=0,"0",(IF(SUMIF(Очки!$A$2:$A$54,R88,Очки!$B$2:$B$54)=0," ",SUMIF(Очки!$A$2:$A$54,R88,Очки!$B$2:$B$54))+IF(R88="ОРГ",0,$C88)))))</f>
        <v>0</v>
      </c>
      <c r="T88" s="69"/>
      <c r="U88" s="65" t="str">
        <f>IF($A88="вк","В/К",(IF(T88=0,"0",(IF(SUMIF(Очки!$A$2:$A$54,T88,Очки!$B$2:$B$54)=0," ",SUMIF(Очки!$A$2:$A$54,T88,Очки!$B$2:$B$54))+IF(T88="ОРГ",0,$C88)))))</f>
        <v>0</v>
      </c>
      <c r="V88" s="69"/>
      <c r="W88" s="65" t="str">
        <f>IF($A88="вк","В/К",(IF(V88=0,"0",(IF(SUMIF(Очки!$A$2:$A$54,V88,Очки!$B$2:$B$54)=0," ",SUMIF(Очки!$A$2:$A$54,V88,Очки!$B$2:$B$54))+IF(V88="ОРГ",0,$C88)))))</f>
        <v>0</v>
      </c>
      <c r="X88" s="69"/>
      <c r="Y88" s="65" t="str">
        <f>IF($A88="вк","В/К",(IF(X88=0,"0",(IF(SUMIF(Очки!$A$2:$A$54,X88,Очки!$B$2:$B$54)=0," ",SUMIF(Очки!$A$2:$A$54,X88,Очки!$B$2:$B$54))+IF(X88="ОРГ",0,$C88)))))</f>
        <v>0</v>
      </c>
      <c r="Z88" s="69"/>
      <c r="AA88" s="65" t="str">
        <f>IF($A88="вк","В/К",(IF(Z88=0,"0",(IF(SUMIF(Очки!$A$2:$A$54,Z88,Очки!$B$2:$B$54)=0," ",SUMIF(Очки!$A$2:$A$54,Z88,Очки!$B$2:$B$54))+IF(Z88="ОРГ",0,$C88)))))</f>
        <v>0</v>
      </c>
      <c r="AB88" s="69"/>
      <c r="AC88" s="65" t="str">
        <f>IF($A88="вк","В/К",(IF(AB88=0,"0",(IF(SUMIF(Очки!$A$2:$A$54,AB88,Очки!$B$2:$B$54)=0," ",SUMIF(Очки!$A$2:$A$54,AB88,Очки!$B$2:$B$54))+IF(AB88="ОРГ",0,$C88)))))</f>
        <v>0</v>
      </c>
      <c r="AD88" s="69"/>
      <c r="AE88" s="65" t="str">
        <f>IF($A88="вк","В/К",(IF(AD88=0,"0",(IF(SUMIF(Очки!$A$2:$A$54,AD88,Очки!$B$2:$B$54)=0," ",SUMIF(Очки!$A$2:$A$54,AD88,Очки!$B$2:$B$54))+IF(AD88="ОРГ",0,$C88)))))</f>
        <v>0</v>
      </c>
      <c r="AF88" s="69"/>
      <c r="AG88" s="65" t="str">
        <f>IF($A88="вк","В/К",(IF(AF88=0,"0",(IF(SUMIF(Очки!$A$2:$A$54,AF88,Очки!$B$2:$B$54)=0," ",SUMIF(Очки!$A$2:$A$54,AF88,Очки!$B$2:$B$54))+IF(AF88="ОРГ",0,$C88)))))</f>
        <v>0</v>
      </c>
      <c r="AH88" s="69"/>
      <c r="AI88" s="65" t="str">
        <f>IF($A88="вк","В/К",(IF(AH88=0,"0",(IF(SUMIF(Очки!$A$2:$A$54,AH88,Очки!$B$2:$B$54)=0," ",SUMIF(Очки!$A$2:$A$54,AH88,Очки!$B$2:$B$54))+IF(AH88="ОРГ",0,$C88)))))</f>
        <v>0</v>
      </c>
      <c r="AJ88" s="84"/>
      <c r="AK88" s="84"/>
      <c r="AL88" s="81"/>
      <c r="AM88" s="81"/>
      <c r="AN88" s="81"/>
    </row>
    <row r="89" spans="1:40" ht="13.5" customHeight="1" x14ac:dyDescent="0.2">
      <c r="A89" s="56" t="s">
        <v>22</v>
      </c>
      <c r="B89" s="59">
        <f t="shared" si="4"/>
        <v>0</v>
      </c>
      <c r="C89" s="66">
        <f>SUMIF(Коэффициенты!$A$2:$A$68,D89,Коэффициенты!$B$2:$B$68)</f>
        <v>3</v>
      </c>
      <c r="D89" s="49">
        <f t="shared" si="5"/>
        <v>42</v>
      </c>
      <c r="E89" s="67">
        <v>1974</v>
      </c>
      <c r="F89" s="68" t="s">
        <v>68</v>
      </c>
      <c r="G89" s="75" t="s">
        <v>24</v>
      </c>
      <c r="H89" s="69"/>
      <c r="I89" s="65" t="str">
        <f>IF($A89="вк","В/К",(IF(H89=0,"0",(IF(SUMIF(Очки!$A$2:$A$54,H89,Очки!$B$2:$B$54)=0," ",SUMIF(Очки!$A$2:$A$54,H89,Очки!$B$2:$B$54))+IF(H89="ОРГ",0,$C89)))))</f>
        <v>0</v>
      </c>
      <c r="J89" s="69"/>
      <c r="K89" s="65" t="str">
        <f>IF($A89="вк","В/К",(IF(J89=0,"0",(IF(SUMIF(Очки!$A$2:$A$54,J89,Очки!$B$2:$B$54)=0," ",SUMIF(Очки!$A$2:$A$54,J89,Очки!$B$2:$B$54))+IF(J89="ОРГ",0,$C89)))))</f>
        <v>0</v>
      </c>
      <c r="L89" s="69"/>
      <c r="M89" s="65" t="str">
        <f>IF($A89="вк","В/К",(IF(L89=0,"0",(IF(SUMIF(Очки!$A$2:$A$54,L89,Очки!$B$2:$B$54)=0," ",SUMIF(Очки!$A$2:$A$54,L89,Очки!$B$2:$B$54))+IF(L89="ОРГ",0,$C89)))))</f>
        <v>0</v>
      </c>
      <c r="N89" s="69"/>
      <c r="O89" s="65" t="str">
        <f>IF($A89="вк","В/К",(IF(N89=0,"0",(IF(SUMIF(Очки!$A$2:$A$54,N89,Очки!$B$2:$B$54)=0," ",SUMIF(Очки!$A$2:$A$54,N89,Очки!$B$2:$B$54))+IF(N89="ОРГ",0,$C89)))))</f>
        <v>0</v>
      </c>
      <c r="P89" s="69"/>
      <c r="Q89" s="65" t="str">
        <f>IF($A89="вк","В/К",(IF(P89=0,"0",(IF(SUMIF(Очки!$A$2:$A$54,P89,Очки!$B$2:$B$54)=0," ",SUMIF(Очки!$A$2:$A$54,P89,Очки!$B$2:$B$54))+IF(P89="ОРГ",0,$C89)))))</f>
        <v>0</v>
      </c>
      <c r="R89" s="69"/>
      <c r="S89" s="65" t="str">
        <f>IF($A89="вк","В/К",(IF(R89=0,"0",(IF(SUMIF(Очки!$A$2:$A$54,R89,Очки!$B$2:$B$54)=0," ",SUMIF(Очки!$A$2:$A$54,R89,Очки!$B$2:$B$54))+IF(R89="ОРГ",0,$C89)))))</f>
        <v>0</v>
      </c>
      <c r="T89" s="69"/>
      <c r="U89" s="65" t="str">
        <f>IF($A89="вк","В/К",(IF(T89=0,"0",(IF(SUMIF(Очки!$A$2:$A$54,T89,Очки!$B$2:$B$54)=0," ",SUMIF(Очки!$A$2:$A$54,T89,Очки!$B$2:$B$54))+IF(T89="ОРГ",0,$C89)))))</f>
        <v>0</v>
      </c>
      <c r="V89" s="69"/>
      <c r="W89" s="65" t="str">
        <f>IF($A89="вк","В/К",(IF(V89=0,"0",(IF(SUMIF(Очки!$A$2:$A$54,V89,Очки!$B$2:$B$54)=0," ",SUMIF(Очки!$A$2:$A$54,V89,Очки!$B$2:$B$54))+IF(V89="ОРГ",0,$C89)))))</f>
        <v>0</v>
      </c>
      <c r="X89" s="69"/>
      <c r="Y89" s="65" t="str">
        <f>IF($A89="вк","В/К",(IF(X89=0,"0",(IF(SUMIF(Очки!$A$2:$A$54,X89,Очки!$B$2:$B$54)=0," ",SUMIF(Очки!$A$2:$A$54,X89,Очки!$B$2:$B$54))+IF(X89="ОРГ",0,$C89)))))</f>
        <v>0</v>
      </c>
      <c r="Z89" s="69"/>
      <c r="AA89" s="65" t="str">
        <f>IF($A89="вк","В/К",(IF(Z89=0,"0",(IF(SUMIF(Очки!$A$2:$A$54,Z89,Очки!$B$2:$B$54)=0," ",SUMIF(Очки!$A$2:$A$54,Z89,Очки!$B$2:$B$54))+IF(Z89="ОРГ",0,$C89)))))</f>
        <v>0</v>
      </c>
      <c r="AB89" s="69"/>
      <c r="AC89" s="65" t="str">
        <f>IF($A89="вк","В/К",(IF(AB89=0,"0",(IF(SUMIF(Очки!$A$2:$A$54,AB89,Очки!$B$2:$B$54)=0," ",SUMIF(Очки!$A$2:$A$54,AB89,Очки!$B$2:$B$54))+IF(AB89="ОРГ",0,$C89)))))</f>
        <v>0</v>
      </c>
      <c r="AD89" s="69"/>
      <c r="AE89" s="65" t="str">
        <f>IF($A89="вк","В/К",(IF(AD89=0,"0",(IF(SUMIF(Очки!$A$2:$A$54,AD89,Очки!$B$2:$B$54)=0," ",SUMIF(Очки!$A$2:$A$54,AD89,Очки!$B$2:$B$54))+IF(AD89="ОРГ",0,$C89)))))</f>
        <v>0</v>
      </c>
      <c r="AF89" s="69"/>
      <c r="AG89" s="65" t="str">
        <f>IF($A89="вк","В/К",(IF(AF89=0,"0",(IF(SUMIF(Очки!$A$2:$A$54,AF89,Очки!$B$2:$B$54)=0," ",SUMIF(Очки!$A$2:$A$54,AF89,Очки!$B$2:$B$54))+IF(AF89="ОРГ",0,$C89)))))</f>
        <v>0</v>
      </c>
      <c r="AH89" s="69"/>
      <c r="AI89" s="65" t="str">
        <f>IF($A89="вк","В/К",(IF(AH89=0,"0",(IF(SUMIF(Очки!$A$2:$A$54,AH89,Очки!$B$2:$B$54)=0," ",SUMIF(Очки!$A$2:$A$54,AH89,Очки!$B$2:$B$54))+IF(AH89="ОРГ",0,$C89)))))</f>
        <v>0</v>
      </c>
      <c r="AJ89" s="84"/>
      <c r="AK89" s="84"/>
      <c r="AL89" s="81"/>
      <c r="AM89" s="82"/>
      <c r="AN89" s="82"/>
    </row>
    <row r="90" spans="1:40" ht="13.5" customHeight="1" x14ac:dyDescent="0.2">
      <c r="A90" s="56" t="s">
        <v>22</v>
      </c>
      <c r="B90" s="59">
        <f t="shared" si="4"/>
        <v>0</v>
      </c>
      <c r="C90" s="66">
        <f>SUMIF(Коэффициенты!$A$2:$A$68,D90,Коэффициенты!$B$2:$B$68)</f>
        <v>0</v>
      </c>
      <c r="D90" s="49">
        <f t="shared" si="5"/>
        <v>18</v>
      </c>
      <c r="E90" s="67">
        <v>1998</v>
      </c>
      <c r="F90" s="68" t="s">
        <v>69</v>
      </c>
      <c r="G90" s="75" t="s">
        <v>70</v>
      </c>
      <c r="H90" s="69"/>
      <c r="I90" s="65" t="str">
        <f>IF($A90="вк","В/К",(IF(H90=0,"0",(IF(SUMIF(Очки!$A$2:$A$54,H90,Очки!$B$2:$B$54)=0," ",SUMIF(Очки!$A$2:$A$54,H90,Очки!$B$2:$B$54))+IF(H90="ОРГ",0,$C90)))))</f>
        <v>0</v>
      </c>
      <c r="J90" s="69"/>
      <c r="K90" s="65" t="str">
        <f>IF($A90="вк","В/К",(IF(J90=0,"0",(IF(SUMIF(Очки!$A$2:$A$54,J90,Очки!$B$2:$B$54)=0," ",SUMIF(Очки!$A$2:$A$54,J90,Очки!$B$2:$B$54))+IF(J90="ОРГ",0,$C90)))))</f>
        <v>0</v>
      </c>
      <c r="L90" s="69"/>
      <c r="M90" s="65" t="str">
        <f>IF($A90="вк","В/К",(IF(L90=0,"0",(IF(SUMIF(Очки!$A$2:$A$54,L90,Очки!$B$2:$B$54)=0," ",SUMIF(Очки!$A$2:$A$54,L90,Очки!$B$2:$B$54))+IF(L90="ОРГ",0,$C90)))))</f>
        <v>0</v>
      </c>
      <c r="N90" s="69"/>
      <c r="O90" s="65" t="str">
        <f>IF($A90="вк","В/К",(IF(N90=0,"0",(IF(SUMIF(Очки!$A$2:$A$54,N90,Очки!$B$2:$B$54)=0," ",SUMIF(Очки!$A$2:$A$54,N90,Очки!$B$2:$B$54))+IF(N90="ОРГ",0,$C90)))))</f>
        <v>0</v>
      </c>
      <c r="P90" s="69"/>
      <c r="Q90" s="65" t="str">
        <f>IF($A90="вк","В/К",(IF(P90=0,"0",(IF(SUMIF(Очки!$A$2:$A$54,P90,Очки!$B$2:$B$54)=0," ",SUMIF(Очки!$A$2:$A$54,P90,Очки!$B$2:$B$54))+IF(P90="ОРГ",0,$C90)))))</f>
        <v>0</v>
      </c>
      <c r="R90" s="69"/>
      <c r="S90" s="65" t="str">
        <f>IF($A90="вк","В/К",(IF(R90=0,"0",(IF(SUMIF(Очки!$A$2:$A$54,R90,Очки!$B$2:$B$54)=0," ",SUMIF(Очки!$A$2:$A$54,R90,Очки!$B$2:$B$54))+IF(R90="ОРГ",0,$C90)))))</f>
        <v>0</v>
      </c>
      <c r="T90" s="69"/>
      <c r="U90" s="65" t="str">
        <f>IF($A90="вк","В/К",(IF(T90=0,"0",(IF(SUMIF(Очки!$A$2:$A$54,T90,Очки!$B$2:$B$54)=0," ",SUMIF(Очки!$A$2:$A$54,T90,Очки!$B$2:$B$54))+IF(T90="ОРГ",0,$C90)))))</f>
        <v>0</v>
      </c>
      <c r="V90" s="69"/>
      <c r="W90" s="65" t="str">
        <f>IF($A90="вк","В/К",(IF(V90=0,"0",(IF(SUMIF(Очки!$A$2:$A$54,V90,Очки!$B$2:$B$54)=0," ",SUMIF(Очки!$A$2:$A$54,V90,Очки!$B$2:$B$54))+IF(V90="ОРГ",0,$C90)))))</f>
        <v>0</v>
      </c>
      <c r="X90" s="69"/>
      <c r="Y90" s="65" t="str">
        <f>IF($A90="вк","В/К",(IF(X90=0,"0",(IF(SUMIF(Очки!$A$2:$A$54,X90,Очки!$B$2:$B$54)=0," ",SUMIF(Очки!$A$2:$A$54,X90,Очки!$B$2:$B$54))+IF(X90="ОРГ",0,$C90)))))</f>
        <v>0</v>
      </c>
      <c r="Z90" s="69"/>
      <c r="AA90" s="65" t="str">
        <f>IF($A90="вк","В/К",(IF(Z90=0,"0",(IF(SUMIF(Очки!$A$2:$A$54,Z90,Очки!$B$2:$B$54)=0," ",SUMIF(Очки!$A$2:$A$54,Z90,Очки!$B$2:$B$54))+IF(Z90="ОРГ",0,$C90)))))</f>
        <v>0</v>
      </c>
      <c r="AB90" s="69"/>
      <c r="AC90" s="65" t="str">
        <f>IF($A90="вк","В/К",(IF(AB90=0,"0",(IF(SUMIF(Очки!$A$2:$A$54,AB90,Очки!$B$2:$B$54)=0," ",SUMIF(Очки!$A$2:$A$54,AB90,Очки!$B$2:$B$54))+IF(AB90="ОРГ",0,$C90)))))</f>
        <v>0</v>
      </c>
      <c r="AD90" s="69"/>
      <c r="AE90" s="65" t="str">
        <f>IF($A90="вк","В/К",(IF(AD90=0,"0",(IF(SUMIF(Очки!$A$2:$A$54,AD90,Очки!$B$2:$B$54)=0," ",SUMIF(Очки!$A$2:$A$54,AD90,Очки!$B$2:$B$54))+IF(AD90="ОРГ",0,$C90)))))</f>
        <v>0</v>
      </c>
      <c r="AF90" s="69"/>
      <c r="AG90" s="65" t="str">
        <f>IF($A90="вк","В/К",(IF(AF90=0,"0",(IF(SUMIF(Очки!$A$2:$A$54,AF90,Очки!$B$2:$B$54)=0," ",SUMIF(Очки!$A$2:$A$54,AF90,Очки!$B$2:$B$54))+IF(AF90="ОРГ",0,$C90)))))</f>
        <v>0</v>
      </c>
      <c r="AH90" s="69"/>
      <c r="AI90" s="65" t="str">
        <f>IF($A90="вк","В/К",(IF(AH90=0,"0",(IF(SUMIF(Очки!$A$2:$A$54,AH90,Очки!$B$2:$B$54)=0," ",SUMIF(Очки!$A$2:$A$54,AH90,Очки!$B$2:$B$54))+IF(AH90="ОРГ",0,$C90)))))</f>
        <v>0</v>
      </c>
      <c r="AJ90" s="84"/>
      <c r="AK90" s="84"/>
      <c r="AL90" s="81"/>
      <c r="AM90" s="82"/>
      <c r="AN90" s="82"/>
    </row>
    <row r="91" spans="1:40" ht="13.5" customHeight="1" x14ac:dyDescent="0.2">
      <c r="A91" s="56" t="s">
        <v>22</v>
      </c>
      <c r="B91" s="59">
        <f t="shared" si="4"/>
        <v>0</v>
      </c>
      <c r="C91" s="66">
        <f>SUMIF(Коэффициенты!$A$2:$A$68,D91,Коэффициенты!$B$2:$B$68)</f>
        <v>2</v>
      </c>
      <c r="D91" s="49">
        <f t="shared" si="5"/>
        <v>37</v>
      </c>
      <c r="E91" s="67">
        <v>1979</v>
      </c>
      <c r="F91" s="68" t="s">
        <v>71</v>
      </c>
      <c r="G91" s="75" t="s">
        <v>26</v>
      </c>
      <c r="H91" s="69"/>
      <c r="I91" s="65" t="str">
        <f>IF($A91="вк","В/К",(IF(H91=0,"0",(IF(SUMIF(Очки!$A$2:$A$54,H91,Очки!$B$2:$B$54)=0," ",SUMIF(Очки!$A$2:$A$54,H91,Очки!$B$2:$B$54))+IF(H91="ОРГ",0,$C91)))))</f>
        <v>0</v>
      </c>
      <c r="J91" s="69"/>
      <c r="K91" s="65" t="str">
        <f>IF($A91="вк","В/К",(IF(J91=0,"0",(IF(SUMIF(Очки!$A$2:$A$54,J91,Очки!$B$2:$B$54)=0," ",SUMIF(Очки!$A$2:$A$54,J91,Очки!$B$2:$B$54))+IF(J91="ОРГ",0,$C91)))))</f>
        <v>0</v>
      </c>
      <c r="L91" s="69"/>
      <c r="M91" s="65" t="str">
        <f>IF($A91="вк","В/К",(IF(L91=0,"0",(IF(SUMIF(Очки!$A$2:$A$54,L91,Очки!$B$2:$B$54)=0," ",SUMIF(Очки!$A$2:$A$54,L91,Очки!$B$2:$B$54))+IF(L91="ОРГ",0,$C91)))))</f>
        <v>0</v>
      </c>
      <c r="N91" s="69"/>
      <c r="O91" s="65" t="str">
        <f>IF($A91="вк","В/К",(IF(N91=0,"0",(IF(SUMIF(Очки!$A$2:$A$54,N91,Очки!$B$2:$B$54)=0," ",SUMIF(Очки!$A$2:$A$54,N91,Очки!$B$2:$B$54))+IF(N91="ОРГ",0,$C91)))))</f>
        <v>0</v>
      </c>
      <c r="P91" s="69"/>
      <c r="Q91" s="65" t="str">
        <f>IF($A91="вк","В/К",(IF(P91=0,"0",(IF(SUMIF(Очки!$A$2:$A$54,P91,Очки!$B$2:$B$54)=0," ",SUMIF(Очки!$A$2:$A$54,P91,Очки!$B$2:$B$54))+IF(P91="ОРГ",0,$C91)))))</f>
        <v>0</v>
      </c>
      <c r="R91" s="69"/>
      <c r="S91" s="65" t="str">
        <f>IF($A91="вк","В/К",(IF(R91=0,"0",(IF(SUMIF(Очки!$A$2:$A$54,R91,Очки!$B$2:$B$54)=0," ",SUMIF(Очки!$A$2:$A$54,R91,Очки!$B$2:$B$54))+IF(R91="ОРГ",0,$C91)))))</f>
        <v>0</v>
      </c>
      <c r="T91" s="69"/>
      <c r="U91" s="65" t="str">
        <f>IF($A91="вк","В/К",(IF(T91=0,"0",(IF(SUMIF(Очки!$A$2:$A$54,T91,Очки!$B$2:$B$54)=0," ",SUMIF(Очки!$A$2:$A$54,T91,Очки!$B$2:$B$54))+IF(T91="ОРГ",0,$C91)))))</f>
        <v>0</v>
      </c>
      <c r="V91" s="69"/>
      <c r="W91" s="65" t="str">
        <f>IF($A91="вк","В/К",(IF(V91=0,"0",(IF(SUMIF(Очки!$A$2:$A$54,V91,Очки!$B$2:$B$54)=0," ",SUMIF(Очки!$A$2:$A$54,V91,Очки!$B$2:$B$54))+IF(V91="ОРГ",0,$C91)))))</f>
        <v>0</v>
      </c>
      <c r="X91" s="69"/>
      <c r="Y91" s="65" t="str">
        <f>IF($A91="вк","В/К",(IF(X91=0,"0",(IF(SUMIF(Очки!$A$2:$A$54,X91,Очки!$B$2:$B$54)=0," ",SUMIF(Очки!$A$2:$A$54,X91,Очки!$B$2:$B$54))+IF(X91="ОРГ",0,$C91)))))</f>
        <v>0</v>
      </c>
      <c r="Z91" s="69"/>
      <c r="AA91" s="65" t="str">
        <f>IF($A91="вк","В/К",(IF(Z91=0,"0",(IF(SUMIF(Очки!$A$2:$A$54,Z91,Очки!$B$2:$B$54)=0," ",SUMIF(Очки!$A$2:$A$54,Z91,Очки!$B$2:$B$54))+IF(Z91="ОРГ",0,$C91)))))</f>
        <v>0</v>
      </c>
      <c r="AB91" s="69"/>
      <c r="AC91" s="65" t="str">
        <f>IF($A91="вк","В/К",(IF(AB91=0,"0",(IF(SUMIF(Очки!$A$2:$A$54,AB91,Очки!$B$2:$B$54)=0," ",SUMIF(Очки!$A$2:$A$54,AB91,Очки!$B$2:$B$54))+IF(AB91="ОРГ",0,$C91)))))</f>
        <v>0</v>
      </c>
      <c r="AD91" s="69"/>
      <c r="AE91" s="65" t="str">
        <f>IF($A91="вк","В/К",(IF(AD91=0,"0",(IF(SUMIF(Очки!$A$2:$A$54,AD91,Очки!$B$2:$B$54)=0," ",SUMIF(Очки!$A$2:$A$54,AD91,Очки!$B$2:$B$54))+IF(AD91="ОРГ",0,$C91)))))</f>
        <v>0</v>
      </c>
      <c r="AF91" s="69"/>
      <c r="AG91" s="65" t="str">
        <f>IF($A91="вк","В/К",(IF(AF91=0,"0",(IF(SUMIF(Очки!$A$2:$A$54,AF91,Очки!$B$2:$B$54)=0," ",SUMIF(Очки!$A$2:$A$54,AF91,Очки!$B$2:$B$54))+IF(AF91="ОРГ",0,$C91)))))</f>
        <v>0</v>
      </c>
      <c r="AH91" s="69"/>
      <c r="AI91" s="65" t="str">
        <f>IF($A91="вк","В/К",(IF(AH91=0,"0",(IF(SUMIF(Очки!$A$2:$A$54,AH91,Очки!$B$2:$B$54)=0," ",SUMIF(Очки!$A$2:$A$54,AH91,Очки!$B$2:$B$54))+IF(AH91="ОРГ",0,$C91)))))</f>
        <v>0</v>
      </c>
      <c r="AJ91" s="84"/>
      <c r="AK91" s="84"/>
      <c r="AL91" s="81"/>
      <c r="AM91" s="82"/>
      <c r="AN91" s="82"/>
    </row>
    <row r="92" spans="1:40" ht="13.5" customHeight="1" x14ac:dyDescent="0.2">
      <c r="A92" s="56" t="s">
        <v>22</v>
      </c>
      <c r="B92" s="59">
        <f t="shared" si="4"/>
        <v>0</v>
      </c>
      <c r="C92" s="66">
        <f>SUMIF(Коэффициенты!$A$2:$A$68,D92,Коэффициенты!$B$2:$B$68)</f>
        <v>0</v>
      </c>
      <c r="D92" s="49">
        <f t="shared" si="5"/>
        <v>29</v>
      </c>
      <c r="E92" s="67">
        <v>1987</v>
      </c>
      <c r="F92" s="68" t="s">
        <v>72</v>
      </c>
      <c r="G92" s="75" t="s">
        <v>24</v>
      </c>
      <c r="H92" s="69"/>
      <c r="I92" s="65" t="str">
        <f>IF($A92="вк","В/К",(IF(H92=0,"0",(IF(SUMIF(Очки!$A$2:$A$54,H92,Очки!$B$2:$B$54)=0," ",SUMIF(Очки!$A$2:$A$54,H92,Очки!$B$2:$B$54))+IF(H92="ОРГ",0,$C92)))))</f>
        <v>0</v>
      </c>
      <c r="J92" s="69"/>
      <c r="K92" s="65" t="str">
        <f>IF($A92="вк","В/К",(IF(J92=0,"0",(IF(SUMIF(Очки!$A$2:$A$54,J92,Очки!$B$2:$B$54)=0," ",SUMIF(Очки!$A$2:$A$54,J92,Очки!$B$2:$B$54))+IF(J92="ОРГ",0,$C92)))))</f>
        <v>0</v>
      </c>
      <c r="L92" s="69"/>
      <c r="M92" s="65" t="str">
        <f>IF($A92="вк","В/К",(IF(L92=0,"0",(IF(SUMIF(Очки!$A$2:$A$54,L92,Очки!$B$2:$B$54)=0," ",SUMIF(Очки!$A$2:$A$54,L92,Очки!$B$2:$B$54))+IF(L92="ОРГ",0,$C92)))))</f>
        <v>0</v>
      </c>
      <c r="N92" s="69"/>
      <c r="O92" s="65" t="str">
        <f>IF($A92="вк","В/К",(IF(N92=0,"0",(IF(SUMIF(Очки!$A$2:$A$54,N92,Очки!$B$2:$B$54)=0," ",SUMIF(Очки!$A$2:$A$54,N92,Очки!$B$2:$B$54))+IF(N92="ОРГ",0,$C92)))))</f>
        <v>0</v>
      </c>
      <c r="P92" s="69"/>
      <c r="Q92" s="65" t="str">
        <f>IF($A92="вк","В/К",(IF(P92=0,"0",(IF(SUMIF(Очки!$A$2:$A$54,P92,Очки!$B$2:$B$54)=0," ",SUMIF(Очки!$A$2:$A$54,P92,Очки!$B$2:$B$54))+IF(P92="ОРГ",0,$C92)))))</f>
        <v>0</v>
      </c>
      <c r="R92" s="69"/>
      <c r="S92" s="65" t="str">
        <f>IF($A92="вк","В/К",(IF(R92=0,"0",(IF(SUMIF(Очки!$A$2:$A$54,R92,Очки!$B$2:$B$54)=0," ",SUMIF(Очки!$A$2:$A$54,R92,Очки!$B$2:$B$54))+IF(R92="ОРГ",0,$C92)))))</f>
        <v>0</v>
      </c>
      <c r="T92" s="69"/>
      <c r="U92" s="65" t="str">
        <f>IF($A92="вк","В/К",(IF(T92=0,"0",(IF(SUMIF(Очки!$A$2:$A$54,T92,Очки!$B$2:$B$54)=0," ",SUMIF(Очки!$A$2:$A$54,T92,Очки!$B$2:$B$54))+IF(T92="ОРГ",0,$C92)))))</f>
        <v>0</v>
      </c>
      <c r="V92" s="69"/>
      <c r="W92" s="65" t="str">
        <f>IF($A92="вк","В/К",(IF(V92=0,"0",(IF(SUMIF(Очки!$A$2:$A$54,V92,Очки!$B$2:$B$54)=0," ",SUMIF(Очки!$A$2:$A$54,V92,Очки!$B$2:$B$54))+IF(V92="ОРГ",0,$C92)))))</f>
        <v>0</v>
      </c>
      <c r="X92" s="69"/>
      <c r="Y92" s="65" t="str">
        <f>IF($A92="вк","В/К",(IF(X92=0,"0",(IF(SUMIF(Очки!$A$2:$A$54,X92,Очки!$B$2:$B$54)=0," ",SUMIF(Очки!$A$2:$A$54,X92,Очки!$B$2:$B$54))+IF(X92="ОРГ",0,$C92)))))</f>
        <v>0</v>
      </c>
      <c r="Z92" s="69"/>
      <c r="AA92" s="65" t="str">
        <f>IF($A92="вк","В/К",(IF(Z92=0,"0",(IF(SUMIF(Очки!$A$2:$A$54,Z92,Очки!$B$2:$B$54)=0," ",SUMIF(Очки!$A$2:$A$54,Z92,Очки!$B$2:$B$54))+IF(Z92="ОРГ",0,$C92)))))</f>
        <v>0</v>
      </c>
      <c r="AB92" s="69"/>
      <c r="AC92" s="65" t="str">
        <f>IF($A92="вк","В/К",(IF(AB92=0,"0",(IF(SUMIF(Очки!$A$2:$A$54,AB92,Очки!$B$2:$B$54)=0," ",SUMIF(Очки!$A$2:$A$54,AB92,Очки!$B$2:$B$54))+IF(AB92="ОРГ",0,$C92)))))</f>
        <v>0</v>
      </c>
      <c r="AD92" s="69"/>
      <c r="AE92" s="65" t="str">
        <f>IF($A92="вк","В/К",(IF(AD92=0,"0",(IF(SUMIF(Очки!$A$2:$A$54,AD92,Очки!$B$2:$B$54)=0," ",SUMIF(Очки!$A$2:$A$54,AD92,Очки!$B$2:$B$54))+IF(AD92="ОРГ",0,$C92)))))</f>
        <v>0</v>
      </c>
      <c r="AF92" s="69"/>
      <c r="AG92" s="65" t="str">
        <f>IF($A92="вк","В/К",(IF(AF92=0,"0",(IF(SUMIF(Очки!$A$2:$A$54,AF92,Очки!$B$2:$B$54)=0," ",SUMIF(Очки!$A$2:$A$54,AF92,Очки!$B$2:$B$54))+IF(AF92="ОРГ",0,$C92)))))</f>
        <v>0</v>
      </c>
      <c r="AH92" s="69"/>
      <c r="AI92" s="65" t="str">
        <f>IF($A92="вк","В/К",(IF(AH92=0,"0",(IF(SUMIF(Очки!$A$2:$A$54,AH92,Очки!$B$2:$B$54)=0," ",SUMIF(Очки!$A$2:$A$54,AH92,Очки!$B$2:$B$54))+IF(AH92="ОРГ",0,$C92)))))</f>
        <v>0</v>
      </c>
      <c r="AJ92" s="84"/>
      <c r="AK92" s="84"/>
      <c r="AL92" s="83"/>
      <c r="AM92" s="82"/>
      <c r="AN92" s="82"/>
    </row>
    <row r="93" spans="1:40" s="77" customFormat="1" ht="13.5" customHeight="1" x14ac:dyDescent="0.2">
      <c r="A93" s="56" t="s">
        <v>22</v>
      </c>
      <c r="B93" s="59">
        <f t="shared" si="4"/>
        <v>0</v>
      </c>
      <c r="C93" s="66">
        <f>SUMIF(Коэффициенты!$A$2:$A$68,D93,Коэффициенты!$B$2:$B$68)</f>
        <v>0</v>
      </c>
      <c r="D93" s="67">
        <f t="shared" si="5"/>
        <v>19</v>
      </c>
      <c r="E93" s="67">
        <v>1997</v>
      </c>
      <c r="F93" s="75" t="s">
        <v>73</v>
      </c>
      <c r="G93" s="75" t="s">
        <v>40</v>
      </c>
      <c r="H93" s="69"/>
      <c r="I93" s="65" t="str">
        <f>IF($A93="вк","В/К",(IF(H93=0,"0",(IF(SUMIF(Очки!$A$2:$A$54,H93,Очки!$B$2:$B$54)=0," ",SUMIF(Очки!$A$2:$A$54,H93,Очки!$B$2:$B$54))+IF(H93="ОРГ",0,$C93)))))</f>
        <v>0</v>
      </c>
      <c r="J93" s="69"/>
      <c r="K93" s="65" t="str">
        <f>IF($A93="вк","В/К",(IF(J93=0,"0",(IF(SUMIF(Очки!$A$2:$A$54,J93,Очки!$B$2:$B$54)=0," ",SUMIF(Очки!$A$2:$A$54,J93,Очки!$B$2:$B$54))+IF(J93="ОРГ",0,$C93)))))</f>
        <v>0</v>
      </c>
      <c r="L93" s="69"/>
      <c r="M93" s="65" t="str">
        <f>IF($A93="вк","В/К",(IF(L93=0,"0",(IF(SUMIF(Очки!$A$2:$A$54,L93,Очки!$B$2:$B$54)=0," ",SUMIF(Очки!$A$2:$A$54,L93,Очки!$B$2:$B$54))+IF(L93="ОРГ",0,$C93)))))</f>
        <v>0</v>
      </c>
      <c r="N93" s="69"/>
      <c r="O93" s="65" t="str">
        <f>IF($A93="вк","В/К",(IF(N93=0,"0",(IF(SUMIF(Очки!$A$2:$A$54,N93,Очки!$B$2:$B$54)=0," ",SUMIF(Очки!$A$2:$A$54,N93,Очки!$B$2:$B$54))+IF(N93="ОРГ",0,$C93)))))</f>
        <v>0</v>
      </c>
      <c r="P93" s="69"/>
      <c r="Q93" s="65" t="str">
        <f>IF($A93="вк","В/К",(IF(P93=0,"0",(IF(SUMIF(Очки!$A$2:$A$54,P93,Очки!$B$2:$B$54)=0," ",SUMIF(Очки!$A$2:$A$54,P93,Очки!$B$2:$B$54))+IF(P93="ОРГ",0,$C93)))))</f>
        <v>0</v>
      </c>
      <c r="R93" s="69"/>
      <c r="S93" s="65" t="str">
        <f>IF($A93="вк","В/К",(IF(R93=0,"0",(IF(SUMIF(Очки!$A$2:$A$54,R93,Очки!$B$2:$B$54)=0," ",SUMIF(Очки!$A$2:$A$54,R93,Очки!$B$2:$B$54))+IF(R93="ОРГ",0,$C93)))))</f>
        <v>0</v>
      </c>
      <c r="T93" s="69"/>
      <c r="U93" s="65" t="str">
        <f>IF($A93="вк","В/К",(IF(T93=0,"0",(IF(SUMIF(Очки!$A$2:$A$54,T93,Очки!$B$2:$B$54)=0," ",SUMIF(Очки!$A$2:$A$54,T93,Очки!$B$2:$B$54))+IF(T93="ОРГ",0,$C93)))))</f>
        <v>0</v>
      </c>
      <c r="V93" s="69"/>
      <c r="W93" s="65" t="str">
        <f>IF($A93="вк","В/К",(IF(V93=0,"0",(IF(SUMIF(Очки!$A$2:$A$54,V93,Очки!$B$2:$B$54)=0," ",SUMIF(Очки!$A$2:$A$54,V93,Очки!$B$2:$B$54))+IF(V93="ОРГ",0,$C93)))))</f>
        <v>0</v>
      </c>
      <c r="X93" s="69"/>
      <c r="Y93" s="65" t="str">
        <f>IF($A93="вк","В/К",(IF(X93=0,"0",(IF(SUMIF(Очки!$A$2:$A$54,X93,Очки!$B$2:$B$54)=0," ",SUMIF(Очки!$A$2:$A$54,X93,Очки!$B$2:$B$54))+IF(X93="ОРГ",0,$C93)))))</f>
        <v>0</v>
      </c>
      <c r="Z93" s="69"/>
      <c r="AA93" s="65" t="str">
        <f>IF($A93="вк","В/К",(IF(Z93=0,"0",(IF(SUMIF(Очки!$A$2:$A$54,Z93,Очки!$B$2:$B$54)=0," ",SUMIF(Очки!$A$2:$A$54,Z93,Очки!$B$2:$B$54))+IF(Z93="ОРГ",0,$C93)))))</f>
        <v>0</v>
      </c>
      <c r="AB93" s="69"/>
      <c r="AC93" s="65" t="str">
        <f>IF($A93="вк","В/К",(IF(AB93=0,"0",(IF(SUMIF(Очки!$A$2:$A$54,AB93,Очки!$B$2:$B$54)=0," ",SUMIF(Очки!$A$2:$A$54,AB93,Очки!$B$2:$B$54))+IF(AB93="ОРГ",0,$C93)))))</f>
        <v>0</v>
      </c>
      <c r="AD93" s="69"/>
      <c r="AE93" s="65" t="str">
        <f>IF($A93="вк","В/К",(IF(AD93=0,"0",(IF(SUMIF(Очки!$A$2:$A$54,AD93,Очки!$B$2:$B$54)=0," ",SUMIF(Очки!$A$2:$A$54,AD93,Очки!$B$2:$B$54))+IF(AD93="ОРГ",0,$C93)))))</f>
        <v>0</v>
      </c>
      <c r="AF93" s="69"/>
      <c r="AG93" s="65" t="str">
        <f>IF($A93="вк","В/К",(IF(AF93=0,"0",(IF(SUMIF(Очки!$A$2:$A$54,AF93,Очки!$B$2:$B$54)=0," ",SUMIF(Очки!$A$2:$A$54,AF93,Очки!$B$2:$B$54))+IF(AF93="ОРГ",0,$C93)))))</f>
        <v>0</v>
      </c>
      <c r="AH93" s="69"/>
      <c r="AI93" s="65" t="str">
        <f>IF($A93="вк","В/К",(IF(AH93=0,"0",(IF(SUMIF(Очки!$A$2:$A$54,AH93,Очки!$B$2:$B$54)=0," ",SUMIF(Очки!$A$2:$A$54,AH93,Очки!$B$2:$B$54))+IF(AH93="ОРГ",0,$C93)))))</f>
        <v>0</v>
      </c>
      <c r="AJ93" s="84"/>
      <c r="AK93" s="84"/>
      <c r="AL93" s="83"/>
      <c r="AM93" s="82"/>
      <c r="AN93" s="82"/>
    </row>
    <row r="94" spans="1:40" s="78" customFormat="1" ht="13.5" customHeight="1" x14ac:dyDescent="0.2">
      <c r="A94" s="56" t="s">
        <v>22</v>
      </c>
      <c r="B94" s="59">
        <f t="shared" si="4"/>
        <v>0</v>
      </c>
      <c r="C94" s="66">
        <f>SUMIF(Коэффициенты!$A$2:$A$68,D94,Коэффициенты!$B$2:$B$68)</f>
        <v>0</v>
      </c>
      <c r="D94" s="67">
        <f t="shared" si="5"/>
        <v>32</v>
      </c>
      <c r="E94" s="67">
        <v>1984</v>
      </c>
      <c r="F94" s="75" t="s">
        <v>74</v>
      </c>
      <c r="G94" s="75" t="s">
        <v>24</v>
      </c>
      <c r="H94" s="69"/>
      <c r="I94" s="65" t="str">
        <f>IF($A94="вк","В/К",(IF(H94=0,"0",(IF(SUMIF(Очки!$A$2:$A$54,H94,Очки!$B$2:$B$54)=0," ",SUMIF(Очки!$A$2:$A$54,H94,Очки!$B$2:$B$54))+IF(H94="ОРГ",0,$C94)))))</f>
        <v>0</v>
      </c>
      <c r="J94" s="69"/>
      <c r="K94" s="65" t="str">
        <f>IF($A94="вк","В/К",(IF(J94=0,"0",(IF(SUMIF(Очки!$A$2:$A$54,J94,Очки!$B$2:$B$54)=0," ",SUMIF(Очки!$A$2:$A$54,J94,Очки!$B$2:$B$54))+IF(J94="ОРГ",0,$C94)))))</f>
        <v>0</v>
      </c>
      <c r="L94" s="69"/>
      <c r="M94" s="65" t="str">
        <f>IF($A94="вк","В/К",(IF(L94=0,"0",(IF(SUMIF(Очки!$A$2:$A$54,L94,Очки!$B$2:$B$54)=0," ",SUMIF(Очки!$A$2:$A$54,L94,Очки!$B$2:$B$54))+IF(L94="ОРГ",0,$C94)))))</f>
        <v>0</v>
      </c>
      <c r="N94" s="69"/>
      <c r="O94" s="65" t="str">
        <f>IF($A94="вк","В/К",(IF(N94=0,"0",(IF(SUMIF(Очки!$A$2:$A$54,N94,Очки!$B$2:$B$54)=0," ",SUMIF(Очки!$A$2:$A$54,N94,Очки!$B$2:$B$54))+IF(N94="ОРГ",0,$C94)))))</f>
        <v>0</v>
      </c>
      <c r="P94" s="69"/>
      <c r="Q94" s="65" t="str">
        <f>IF($A94="вк","В/К",(IF(P94=0,"0",(IF(SUMIF(Очки!$A$2:$A$54,P94,Очки!$B$2:$B$54)=0," ",SUMIF(Очки!$A$2:$A$54,P94,Очки!$B$2:$B$54))+IF(P94="ОРГ",0,$C94)))))</f>
        <v>0</v>
      </c>
      <c r="R94" s="69"/>
      <c r="S94" s="65" t="str">
        <f>IF($A94="вк","В/К",(IF(R94=0,"0",(IF(SUMIF(Очки!$A$2:$A$54,R94,Очки!$B$2:$B$54)=0," ",SUMIF(Очки!$A$2:$A$54,R94,Очки!$B$2:$B$54))+IF(R94="ОРГ",0,$C94)))))</f>
        <v>0</v>
      </c>
      <c r="T94" s="69"/>
      <c r="U94" s="65" t="str">
        <f>IF($A94="вк","В/К",(IF(T94=0,"0",(IF(SUMIF(Очки!$A$2:$A$54,T94,Очки!$B$2:$B$54)=0," ",SUMIF(Очки!$A$2:$A$54,T94,Очки!$B$2:$B$54))+IF(T94="ОРГ",0,$C94)))))</f>
        <v>0</v>
      </c>
      <c r="V94" s="69"/>
      <c r="W94" s="65" t="str">
        <f>IF($A94="вк","В/К",(IF(V94=0,"0",(IF(SUMIF(Очки!$A$2:$A$54,V94,Очки!$B$2:$B$54)=0," ",SUMIF(Очки!$A$2:$A$54,V94,Очки!$B$2:$B$54))+IF(V94="ОРГ",0,$C94)))))</f>
        <v>0</v>
      </c>
      <c r="X94" s="69"/>
      <c r="Y94" s="65" t="str">
        <f>IF($A94="вк","В/К",(IF(X94=0,"0",(IF(SUMIF(Очки!$A$2:$A$54,X94,Очки!$B$2:$B$54)=0," ",SUMIF(Очки!$A$2:$A$54,X94,Очки!$B$2:$B$54))+IF(X94="ОРГ",0,$C94)))))</f>
        <v>0</v>
      </c>
      <c r="Z94" s="69"/>
      <c r="AA94" s="65" t="str">
        <f>IF($A94="вк","В/К",(IF(Z94=0,"0",(IF(SUMIF(Очки!$A$2:$A$54,Z94,Очки!$B$2:$B$54)=0," ",SUMIF(Очки!$A$2:$A$54,Z94,Очки!$B$2:$B$54))+IF(Z94="ОРГ",0,$C94)))))</f>
        <v>0</v>
      </c>
      <c r="AB94" s="69"/>
      <c r="AC94" s="65" t="str">
        <f>IF($A94="вк","В/К",(IF(AB94=0,"0",(IF(SUMIF(Очки!$A$2:$A$54,AB94,Очки!$B$2:$B$54)=0," ",SUMIF(Очки!$A$2:$A$54,AB94,Очки!$B$2:$B$54))+IF(AB94="ОРГ",0,$C94)))))</f>
        <v>0</v>
      </c>
      <c r="AD94" s="69"/>
      <c r="AE94" s="65" t="str">
        <f>IF($A94="вк","В/К",(IF(AD94=0,"0",(IF(SUMIF(Очки!$A$2:$A$54,AD94,Очки!$B$2:$B$54)=0," ",SUMIF(Очки!$A$2:$A$54,AD94,Очки!$B$2:$B$54))+IF(AD94="ОРГ",0,$C94)))))</f>
        <v>0</v>
      </c>
      <c r="AF94" s="69"/>
      <c r="AG94" s="65" t="str">
        <f>IF($A94="вк","В/К",(IF(AF94=0,"0",(IF(SUMIF(Очки!$A$2:$A$54,AF94,Очки!$B$2:$B$54)=0," ",SUMIF(Очки!$A$2:$A$54,AF94,Очки!$B$2:$B$54))+IF(AF94="ОРГ",0,$C94)))))</f>
        <v>0</v>
      </c>
      <c r="AH94" s="69"/>
      <c r="AI94" s="65" t="str">
        <f>IF($A94="вк","В/К",(IF(AH94=0,"0",(IF(SUMIF(Очки!$A$2:$A$54,AH94,Очки!$B$2:$B$54)=0," ",SUMIF(Очки!$A$2:$A$54,AH94,Очки!$B$2:$B$54))+IF(AH94="ОРГ",0,$C94)))))</f>
        <v>0</v>
      </c>
      <c r="AJ94" s="84"/>
      <c r="AK94" s="84"/>
      <c r="AL94" s="83"/>
      <c r="AM94" s="82"/>
      <c r="AN94" s="82"/>
    </row>
    <row r="95" spans="1:40" s="78" customFormat="1" ht="13.5" customHeight="1" x14ac:dyDescent="0.2">
      <c r="A95" s="56" t="s">
        <v>22</v>
      </c>
      <c r="B95" s="59">
        <f t="shared" si="4"/>
        <v>0</v>
      </c>
      <c r="C95" s="66">
        <f>SUMIF(Коэффициенты!$A$2:$A$68,D95,Коэффициенты!$B$2:$B$68)</f>
        <v>0</v>
      </c>
      <c r="D95" s="67">
        <f t="shared" si="5"/>
        <v>19</v>
      </c>
      <c r="E95" s="67">
        <v>1997</v>
      </c>
      <c r="F95" s="75" t="s">
        <v>76</v>
      </c>
      <c r="G95" s="75" t="s">
        <v>24</v>
      </c>
      <c r="H95" s="69"/>
      <c r="I95" s="65" t="str">
        <f>IF($A95="вк","В/К",(IF(H95=0,"0",(IF(SUMIF(Очки!$A$2:$A$54,H95,Очки!$B$2:$B$54)=0," ",SUMIF(Очки!$A$2:$A$54,H95,Очки!$B$2:$B$54))+IF(H95="ОРГ",0,$C95)))))</f>
        <v>0</v>
      </c>
      <c r="J95" s="69"/>
      <c r="K95" s="65" t="str">
        <f>IF($A95="вк","В/К",(IF(J95=0,"0",(IF(SUMIF(Очки!$A$2:$A$54,J95,Очки!$B$2:$B$54)=0," ",SUMIF(Очки!$A$2:$A$54,J95,Очки!$B$2:$B$54))+IF(J95="ОРГ",0,$C95)))))</f>
        <v>0</v>
      </c>
      <c r="L95" s="69"/>
      <c r="M95" s="65" t="str">
        <f>IF($A95="вк","В/К",(IF(L95=0,"0",(IF(SUMIF(Очки!$A$2:$A$54,L95,Очки!$B$2:$B$54)=0," ",SUMIF(Очки!$A$2:$A$54,L95,Очки!$B$2:$B$54))+IF(L95="ОРГ",0,$C95)))))</f>
        <v>0</v>
      </c>
      <c r="N95" s="69"/>
      <c r="O95" s="65" t="str">
        <f>IF($A95="вк","В/К",(IF(N95=0,"0",(IF(SUMIF(Очки!$A$2:$A$54,N95,Очки!$B$2:$B$54)=0," ",SUMIF(Очки!$A$2:$A$54,N95,Очки!$B$2:$B$54))+IF(N95="ОРГ",0,$C95)))))</f>
        <v>0</v>
      </c>
      <c r="P95" s="69"/>
      <c r="Q95" s="65" t="str">
        <f>IF($A95="вк","В/К",(IF(P95=0,"0",(IF(SUMIF(Очки!$A$2:$A$54,P95,Очки!$B$2:$B$54)=0," ",SUMIF(Очки!$A$2:$A$54,P95,Очки!$B$2:$B$54))+IF(P95="ОРГ",0,$C95)))))</f>
        <v>0</v>
      </c>
      <c r="R95" s="69"/>
      <c r="S95" s="65" t="str">
        <f>IF($A95="вк","В/К",(IF(R95=0,"0",(IF(SUMIF(Очки!$A$2:$A$54,R95,Очки!$B$2:$B$54)=0," ",SUMIF(Очки!$A$2:$A$54,R95,Очки!$B$2:$B$54))+IF(R95="ОРГ",0,$C95)))))</f>
        <v>0</v>
      </c>
      <c r="T95" s="69"/>
      <c r="U95" s="65" t="str">
        <f>IF($A95="вк","В/К",(IF(T95=0,"0",(IF(SUMIF(Очки!$A$2:$A$54,T95,Очки!$B$2:$B$54)=0," ",SUMIF(Очки!$A$2:$A$54,T95,Очки!$B$2:$B$54))+IF(T95="ОРГ",0,$C95)))))</f>
        <v>0</v>
      </c>
      <c r="V95" s="69"/>
      <c r="W95" s="65" t="str">
        <f>IF($A95="вк","В/К",(IF(V95=0,"0",(IF(SUMIF(Очки!$A$2:$A$54,V95,Очки!$B$2:$B$54)=0," ",SUMIF(Очки!$A$2:$A$54,V95,Очки!$B$2:$B$54))+IF(V95="ОРГ",0,$C95)))))</f>
        <v>0</v>
      </c>
      <c r="X95" s="69"/>
      <c r="Y95" s="65" t="str">
        <f>IF($A95="вк","В/К",(IF(X95=0,"0",(IF(SUMIF(Очки!$A$2:$A$54,X95,Очки!$B$2:$B$54)=0," ",SUMIF(Очки!$A$2:$A$54,X95,Очки!$B$2:$B$54))+IF(X95="ОРГ",0,$C95)))))</f>
        <v>0</v>
      </c>
      <c r="Z95" s="69"/>
      <c r="AA95" s="65" t="str">
        <f>IF($A95="вк","В/К",(IF(Z95=0,"0",(IF(SUMIF(Очки!$A$2:$A$54,Z95,Очки!$B$2:$B$54)=0," ",SUMIF(Очки!$A$2:$A$54,Z95,Очки!$B$2:$B$54))+IF(Z95="ОРГ",0,$C95)))))</f>
        <v>0</v>
      </c>
      <c r="AB95" s="69"/>
      <c r="AC95" s="65" t="str">
        <f>IF($A95="вк","В/К",(IF(AB95=0,"0",(IF(SUMIF(Очки!$A$2:$A$54,AB95,Очки!$B$2:$B$54)=0," ",SUMIF(Очки!$A$2:$A$54,AB95,Очки!$B$2:$B$54))+IF(AB95="ОРГ",0,$C95)))))</f>
        <v>0</v>
      </c>
      <c r="AD95" s="69"/>
      <c r="AE95" s="65" t="str">
        <f>IF($A95="вк","В/К",(IF(AD95=0,"0",(IF(SUMIF(Очки!$A$2:$A$54,AD95,Очки!$B$2:$B$54)=0," ",SUMIF(Очки!$A$2:$A$54,AD95,Очки!$B$2:$B$54))+IF(AD95="ОРГ",0,$C95)))))</f>
        <v>0</v>
      </c>
      <c r="AF95" s="69"/>
      <c r="AG95" s="65" t="str">
        <f>IF($A95="вк","В/К",(IF(AF95=0,"0",(IF(SUMIF(Очки!$A$2:$A$54,AF95,Очки!$B$2:$B$54)=0," ",SUMIF(Очки!$A$2:$A$54,AF95,Очки!$B$2:$B$54))+IF(AF95="ОРГ",0,$C95)))))</f>
        <v>0</v>
      </c>
      <c r="AH95" s="69"/>
      <c r="AI95" s="65" t="str">
        <f>IF($A95="вк","В/К",(IF(AH95=0,"0",(IF(SUMIF(Очки!$A$2:$A$54,AH95,Очки!$B$2:$B$54)=0," ",SUMIF(Очки!$A$2:$A$54,AH95,Очки!$B$2:$B$54))+IF(AH95="ОРГ",0,$C95)))))</f>
        <v>0</v>
      </c>
      <c r="AJ95" s="84"/>
      <c r="AK95" s="84"/>
      <c r="AL95" s="84"/>
      <c r="AM95" s="82"/>
      <c r="AN95" s="82"/>
    </row>
    <row r="96" spans="1:40" s="79" customFormat="1" ht="13.5" customHeight="1" x14ac:dyDescent="0.2">
      <c r="A96" s="56" t="s">
        <v>22</v>
      </c>
      <c r="B96" s="59">
        <f t="shared" si="4"/>
        <v>0</v>
      </c>
      <c r="C96" s="66">
        <f>SUMIF(Коэффициенты!$A$2:$A$68,D96,Коэффициенты!$B$2:$B$68)</f>
        <v>0</v>
      </c>
      <c r="D96" s="67">
        <f t="shared" si="5"/>
        <v>26</v>
      </c>
      <c r="E96" s="67">
        <v>1990</v>
      </c>
      <c r="F96" s="75" t="s">
        <v>77</v>
      </c>
      <c r="G96" s="75" t="s">
        <v>40</v>
      </c>
      <c r="H96" s="69"/>
      <c r="I96" s="65" t="str">
        <f>IF($A96="вк","В/К",(IF(H96=0,"0",(IF(SUMIF(Очки!$A$2:$A$54,H96,Очки!$B$2:$B$54)=0," ",SUMIF(Очки!$A$2:$A$54,H96,Очки!$B$2:$B$54))+IF(H96="ОРГ",0,$C96)))))</f>
        <v>0</v>
      </c>
      <c r="J96" s="69"/>
      <c r="K96" s="65" t="str">
        <f>IF($A96="вк","В/К",(IF(J96=0,"0",(IF(SUMIF(Очки!$A$2:$A$54,J96,Очки!$B$2:$B$54)=0," ",SUMIF(Очки!$A$2:$A$54,J96,Очки!$B$2:$B$54))+IF(J96="ОРГ",0,$C96)))))</f>
        <v>0</v>
      </c>
      <c r="L96" s="69"/>
      <c r="M96" s="65" t="str">
        <f>IF($A96="вк","В/К",(IF(L96=0,"0",(IF(SUMIF(Очки!$A$2:$A$54,L96,Очки!$B$2:$B$54)=0," ",SUMIF(Очки!$A$2:$A$54,L96,Очки!$B$2:$B$54))+IF(L96="ОРГ",0,$C96)))))</f>
        <v>0</v>
      </c>
      <c r="N96" s="69"/>
      <c r="O96" s="65" t="str">
        <f>IF($A96="вк","В/К",(IF(N96=0,"0",(IF(SUMIF(Очки!$A$2:$A$54,N96,Очки!$B$2:$B$54)=0," ",SUMIF(Очки!$A$2:$A$54,N96,Очки!$B$2:$B$54))+IF(N96="ОРГ",0,$C96)))))</f>
        <v>0</v>
      </c>
      <c r="P96" s="69"/>
      <c r="Q96" s="65" t="str">
        <f>IF($A96="вк","В/К",(IF(P96=0,"0",(IF(SUMIF(Очки!$A$2:$A$54,P96,Очки!$B$2:$B$54)=0," ",SUMIF(Очки!$A$2:$A$54,P96,Очки!$B$2:$B$54))+IF(P96="ОРГ",0,$C96)))))</f>
        <v>0</v>
      </c>
      <c r="R96" s="69"/>
      <c r="S96" s="65" t="str">
        <f>IF($A96="вк","В/К",(IF(R96=0,"0",(IF(SUMIF(Очки!$A$2:$A$54,R96,Очки!$B$2:$B$54)=0," ",SUMIF(Очки!$A$2:$A$54,R96,Очки!$B$2:$B$54))+IF(R96="ОРГ",0,$C96)))))</f>
        <v>0</v>
      </c>
      <c r="T96" s="69"/>
      <c r="U96" s="65" t="str">
        <f>IF($A96="вк","В/К",(IF(T96=0,"0",(IF(SUMIF(Очки!$A$2:$A$54,T96,Очки!$B$2:$B$54)=0," ",SUMIF(Очки!$A$2:$A$54,T96,Очки!$B$2:$B$54))+IF(T96="ОРГ",0,$C96)))))</f>
        <v>0</v>
      </c>
      <c r="V96" s="69"/>
      <c r="W96" s="65" t="str">
        <f>IF($A96="вк","В/К",(IF(V96=0,"0",(IF(SUMIF(Очки!$A$2:$A$54,V96,Очки!$B$2:$B$54)=0," ",SUMIF(Очки!$A$2:$A$54,V96,Очки!$B$2:$B$54))+IF(V96="ОРГ",0,$C96)))))</f>
        <v>0</v>
      </c>
      <c r="X96" s="69"/>
      <c r="Y96" s="65" t="str">
        <f>IF($A96="вк","В/К",(IF(X96=0,"0",(IF(SUMIF(Очки!$A$2:$A$54,X96,Очки!$B$2:$B$54)=0," ",SUMIF(Очки!$A$2:$A$54,X96,Очки!$B$2:$B$54))+IF(X96="ОРГ",0,$C96)))))</f>
        <v>0</v>
      </c>
      <c r="Z96" s="69"/>
      <c r="AA96" s="65" t="str">
        <f>IF($A96="вк","В/К",(IF(Z96=0,"0",(IF(SUMIF(Очки!$A$2:$A$54,Z96,Очки!$B$2:$B$54)=0," ",SUMIF(Очки!$A$2:$A$54,Z96,Очки!$B$2:$B$54))+IF(Z96="ОРГ",0,$C96)))))</f>
        <v>0</v>
      </c>
      <c r="AB96" s="69"/>
      <c r="AC96" s="65" t="str">
        <f>IF($A96="вк","В/К",(IF(AB96=0,"0",(IF(SUMIF(Очки!$A$2:$A$54,AB96,Очки!$B$2:$B$54)=0," ",SUMIF(Очки!$A$2:$A$54,AB96,Очки!$B$2:$B$54))+IF(AB96="ОРГ",0,$C96)))))</f>
        <v>0</v>
      </c>
      <c r="AD96" s="69"/>
      <c r="AE96" s="65" t="str">
        <f>IF($A96="вк","В/К",(IF(AD96=0,"0",(IF(SUMIF(Очки!$A$2:$A$54,AD96,Очки!$B$2:$B$54)=0," ",SUMIF(Очки!$A$2:$A$54,AD96,Очки!$B$2:$B$54))+IF(AD96="ОРГ",0,$C96)))))</f>
        <v>0</v>
      </c>
      <c r="AF96" s="69"/>
      <c r="AG96" s="65" t="str">
        <f>IF($A96="вк","В/К",(IF(AF96=0,"0",(IF(SUMIF(Очки!$A$2:$A$54,AF96,Очки!$B$2:$B$54)=0," ",SUMIF(Очки!$A$2:$A$54,AF96,Очки!$B$2:$B$54))+IF(AF96="ОРГ",0,$C96)))))</f>
        <v>0</v>
      </c>
      <c r="AH96" s="69"/>
      <c r="AI96" s="65" t="str">
        <f>IF($A96="вк","В/К",(IF(AH96=0,"0",(IF(SUMIF(Очки!$A$2:$A$54,AH96,Очки!$B$2:$B$54)=0," ",SUMIF(Очки!$A$2:$A$54,AH96,Очки!$B$2:$B$54))+IF(AH96="ОРГ",0,$C96)))))</f>
        <v>0</v>
      </c>
      <c r="AJ96" s="84"/>
      <c r="AK96" s="84"/>
      <c r="AL96" s="84"/>
      <c r="AM96" s="82"/>
      <c r="AN96" s="82"/>
    </row>
    <row r="97" spans="1:41" s="80" customFormat="1" ht="13.5" customHeight="1" x14ac:dyDescent="0.2">
      <c r="A97" s="56" t="s">
        <v>22</v>
      </c>
      <c r="B97" s="59">
        <f t="shared" si="4"/>
        <v>0</v>
      </c>
      <c r="C97" s="66">
        <f>SUMIF(Коэффициенты!$A$2:$A$68,D97,Коэффициенты!$B$2:$B$68)</f>
        <v>2</v>
      </c>
      <c r="D97" s="67">
        <f t="shared" si="5"/>
        <v>35</v>
      </c>
      <c r="E97" s="67">
        <v>1981</v>
      </c>
      <c r="F97" s="75" t="s">
        <v>81</v>
      </c>
      <c r="G97" s="75" t="s">
        <v>24</v>
      </c>
      <c r="H97" s="69"/>
      <c r="I97" s="65" t="str">
        <f>IF($A97="вк","В/К",(IF(H97=0,"0",(IF(SUMIF(Очки!$A$2:$A$54,H97,Очки!$B$2:$B$54)=0," ",SUMIF(Очки!$A$2:$A$54,H97,Очки!$B$2:$B$54))+IF(H97="ОРГ",0,$C97)))))</f>
        <v>0</v>
      </c>
      <c r="J97" s="69"/>
      <c r="K97" s="65" t="str">
        <f>IF($A97="вк","В/К",(IF(J97=0,"0",(IF(SUMIF(Очки!$A$2:$A$54,J97,Очки!$B$2:$B$54)=0," ",SUMIF(Очки!$A$2:$A$54,J97,Очки!$B$2:$B$54))+IF(J97="ОРГ",0,$C97)))))</f>
        <v>0</v>
      </c>
      <c r="L97" s="69"/>
      <c r="M97" s="65" t="str">
        <f>IF($A97="вк","В/К",(IF(L97=0,"0",(IF(SUMIF(Очки!$A$2:$A$54,L97,Очки!$B$2:$B$54)=0," ",SUMIF(Очки!$A$2:$A$54,L97,Очки!$B$2:$B$54))+IF(L97="ОРГ",0,$C97)))))</f>
        <v>0</v>
      </c>
      <c r="N97" s="69"/>
      <c r="O97" s="65" t="str">
        <f>IF($A97="вк","В/К",(IF(N97=0,"0",(IF(SUMIF(Очки!$A$2:$A$54,N97,Очки!$B$2:$B$54)=0," ",SUMIF(Очки!$A$2:$A$54,N97,Очки!$B$2:$B$54))+IF(N97="ОРГ",0,$C97)))))</f>
        <v>0</v>
      </c>
      <c r="P97" s="69"/>
      <c r="Q97" s="65" t="str">
        <f>IF($A97="вк","В/К",(IF(P97=0,"0",(IF(SUMIF(Очки!$A$2:$A$54,P97,Очки!$B$2:$B$54)=0," ",SUMIF(Очки!$A$2:$A$54,P97,Очки!$B$2:$B$54))+IF(P97="ОРГ",0,$C97)))))</f>
        <v>0</v>
      </c>
      <c r="R97" s="69"/>
      <c r="S97" s="65" t="str">
        <f>IF($A97="вк","В/К",(IF(R97=0,"0",(IF(SUMIF(Очки!$A$2:$A$54,R97,Очки!$B$2:$B$54)=0," ",SUMIF(Очки!$A$2:$A$54,R97,Очки!$B$2:$B$54))+IF(R97="ОРГ",0,$C97)))))</f>
        <v>0</v>
      </c>
      <c r="T97" s="69"/>
      <c r="U97" s="65" t="str">
        <f>IF($A97="вк","В/К",(IF(T97=0,"0",(IF(SUMIF(Очки!$A$2:$A$54,T97,Очки!$B$2:$B$54)=0," ",SUMIF(Очки!$A$2:$A$54,T97,Очки!$B$2:$B$54))+IF(T97="ОРГ",0,$C97)))))</f>
        <v>0</v>
      </c>
      <c r="V97" s="69"/>
      <c r="W97" s="65" t="str">
        <f>IF($A97="вк","В/К",(IF(V97=0,"0",(IF(SUMIF(Очки!$A$2:$A$54,V97,Очки!$B$2:$B$54)=0," ",SUMIF(Очки!$A$2:$A$54,V97,Очки!$B$2:$B$54))+IF(V97="ОРГ",0,$C97)))))</f>
        <v>0</v>
      </c>
      <c r="X97" s="69"/>
      <c r="Y97" s="65" t="str">
        <f>IF($A97="вк","В/К",(IF(X97=0,"0",(IF(SUMIF(Очки!$A$2:$A$54,X97,Очки!$B$2:$B$54)=0," ",SUMIF(Очки!$A$2:$A$54,X97,Очки!$B$2:$B$54))+IF(X97="ОРГ",0,$C97)))))</f>
        <v>0</v>
      </c>
      <c r="Z97" s="69"/>
      <c r="AA97" s="65" t="str">
        <f>IF($A97="вк","В/К",(IF(Z97=0,"0",(IF(SUMIF(Очки!$A$2:$A$54,Z97,Очки!$B$2:$B$54)=0," ",SUMIF(Очки!$A$2:$A$54,Z97,Очки!$B$2:$B$54))+IF(Z97="ОРГ",0,$C97)))))</f>
        <v>0</v>
      </c>
      <c r="AB97" s="69"/>
      <c r="AC97" s="65" t="str">
        <f>IF($A97="вк","В/К",(IF(AB97=0,"0",(IF(SUMIF(Очки!$A$2:$A$54,AB97,Очки!$B$2:$B$54)=0," ",SUMIF(Очки!$A$2:$A$54,AB97,Очки!$B$2:$B$54))+IF(AB97="ОРГ",0,$C97)))))</f>
        <v>0</v>
      </c>
      <c r="AD97" s="69"/>
      <c r="AE97" s="65" t="str">
        <f>IF($A97="вк","В/К",(IF(AD97=0,"0",(IF(SUMIF(Очки!$A$2:$A$54,AD97,Очки!$B$2:$B$54)=0," ",SUMIF(Очки!$A$2:$A$54,AD97,Очки!$B$2:$B$54))+IF(AD97="ОРГ",0,$C97)))))</f>
        <v>0</v>
      </c>
      <c r="AF97" s="69"/>
      <c r="AG97" s="65" t="str">
        <f>IF($A97="вк","В/К",(IF(AF97=0,"0",(IF(SUMIF(Очки!$A$2:$A$54,AF97,Очки!$B$2:$B$54)=0," ",SUMIF(Очки!$A$2:$A$54,AF97,Очки!$B$2:$B$54))+IF(AF97="ОРГ",0,$C97)))))</f>
        <v>0</v>
      </c>
      <c r="AH97" s="69"/>
      <c r="AI97" s="65" t="str">
        <f>IF($A97="вк","В/К",(IF(AH97=0,"0",(IF(SUMIF(Очки!$A$2:$A$54,AH97,Очки!$B$2:$B$54)=0," ",SUMIF(Очки!$A$2:$A$54,AH97,Очки!$B$2:$B$54))+IF(AH97="ОРГ",0,$C97)))))</f>
        <v>0</v>
      </c>
      <c r="AJ97" s="84"/>
      <c r="AK97" s="84"/>
      <c r="AL97" s="84"/>
      <c r="AM97" s="82"/>
      <c r="AN97" s="82"/>
    </row>
    <row r="98" spans="1:41" s="80" customFormat="1" ht="13.5" customHeight="1" x14ac:dyDescent="0.2">
      <c r="A98" s="56" t="s">
        <v>22</v>
      </c>
      <c r="B98" s="59">
        <f t="shared" si="4"/>
        <v>0</v>
      </c>
      <c r="C98" s="66">
        <f>SUMIF(Коэффициенты!$A$2:$A$68,D98,Коэффициенты!$B$2:$B$68)</f>
        <v>0</v>
      </c>
      <c r="D98" s="67">
        <f t="shared" si="5"/>
        <v>18</v>
      </c>
      <c r="E98" s="67">
        <v>1998</v>
      </c>
      <c r="F98" s="75" t="s">
        <v>82</v>
      </c>
      <c r="G98" s="75"/>
      <c r="H98" s="69"/>
      <c r="I98" s="65" t="str">
        <f>IF($A98="вк","В/К",(IF(H98=0,"0",(IF(SUMIF(Очки!$A$2:$A$54,H98,Очки!$B$2:$B$54)=0," ",SUMIF(Очки!$A$2:$A$54,H98,Очки!$B$2:$B$54))+IF(H98="ОРГ",0,$C98)))))</f>
        <v>0</v>
      </c>
      <c r="J98" s="69"/>
      <c r="K98" s="65" t="str">
        <f>IF($A98="вк","В/К",(IF(J98=0,"0",(IF(SUMIF(Очки!$A$2:$A$54,J98,Очки!$B$2:$B$54)=0," ",SUMIF(Очки!$A$2:$A$54,J98,Очки!$B$2:$B$54))+IF(J98="ОРГ",0,$C98)))))</f>
        <v>0</v>
      </c>
      <c r="L98" s="69"/>
      <c r="M98" s="65" t="str">
        <f>IF($A98="вк","В/К",(IF(L98=0,"0",(IF(SUMIF(Очки!$A$2:$A$54,L98,Очки!$B$2:$B$54)=0," ",SUMIF(Очки!$A$2:$A$54,L98,Очки!$B$2:$B$54))+IF(L98="ОРГ",0,$C98)))))</f>
        <v>0</v>
      </c>
      <c r="N98" s="69"/>
      <c r="O98" s="65" t="str">
        <f>IF($A98="вк","В/К",(IF(N98=0,"0",(IF(SUMIF(Очки!$A$2:$A$54,N98,Очки!$B$2:$B$54)=0," ",SUMIF(Очки!$A$2:$A$54,N98,Очки!$B$2:$B$54))+IF(N98="ОРГ",0,$C98)))))</f>
        <v>0</v>
      </c>
      <c r="P98" s="69"/>
      <c r="Q98" s="65" t="str">
        <f>IF($A98="вк","В/К",(IF(P98=0,"0",(IF(SUMIF(Очки!$A$2:$A$54,P98,Очки!$B$2:$B$54)=0," ",SUMIF(Очки!$A$2:$A$54,P98,Очки!$B$2:$B$54))+IF(P98="ОРГ",0,$C98)))))</f>
        <v>0</v>
      </c>
      <c r="R98" s="69"/>
      <c r="S98" s="65" t="str">
        <f>IF($A98="вк","В/К",(IF(R98=0,"0",(IF(SUMIF(Очки!$A$2:$A$54,R98,Очки!$B$2:$B$54)=0," ",SUMIF(Очки!$A$2:$A$54,R98,Очки!$B$2:$B$54))+IF(R98="ОРГ",0,$C98)))))</f>
        <v>0</v>
      </c>
      <c r="T98" s="69"/>
      <c r="U98" s="65" t="str">
        <f>IF($A98="вк","В/К",(IF(T98=0,"0",(IF(SUMIF(Очки!$A$2:$A$54,T98,Очки!$B$2:$B$54)=0," ",SUMIF(Очки!$A$2:$A$54,T98,Очки!$B$2:$B$54))+IF(T98="ОРГ",0,$C98)))))</f>
        <v>0</v>
      </c>
      <c r="V98" s="69"/>
      <c r="W98" s="65" t="str">
        <f>IF($A98="вк","В/К",(IF(V98=0,"0",(IF(SUMIF(Очки!$A$2:$A$54,V98,Очки!$B$2:$B$54)=0," ",SUMIF(Очки!$A$2:$A$54,V98,Очки!$B$2:$B$54))+IF(V98="ОРГ",0,$C98)))))</f>
        <v>0</v>
      </c>
      <c r="X98" s="69"/>
      <c r="Y98" s="65" t="str">
        <f>IF($A98="вк","В/К",(IF(X98=0,"0",(IF(SUMIF(Очки!$A$2:$A$54,X98,Очки!$B$2:$B$54)=0," ",SUMIF(Очки!$A$2:$A$54,X98,Очки!$B$2:$B$54))+IF(X98="ОРГ",0,$C98)))))</f>
        <v>0</v>
      </c>
      <c r="Z98" s="69"/>
      <c r="AA98" s="65" t="str">
        <f>IF($A98="вк","В/К",(IF(Z98=0,"0",(IF(SUMIF(Очки!$A$2:$A$54,Z98,Очки!$B$2:$B$54)=0," ",SUMIF(Очки!$A$2:$A$54,Z98,Очки!$B$2:$B$54))+IF(Z98="ОРГ",0,$C98)))))</f>
        <v>0</v>
      </c>
      <c r="AB98" s="69"/>
      <c r="AC98" s="65" t="str">
        <f>IF($A98="вк","В/К",(IF(AB98=0,"0",(IF(SUMIF(Очки!$A$2:$A$54,AB98,Очки!$B$2:$B$54)=0," ",SUMIF(Очки!$A$2:$A$54,AB98,Очки!$B$2:$B$54))+IF(AB98="ОРГ",0,$C98)))))</f>
        <v>0</v>
      </c>
      <c r="AD98" s="69"/>
      <c r="AE98" s="65" t="str">
        <f>IF($A98="вк","В/К",(IF(AD98=0,"0",(IF(SUMIF(Очки!$A$2:$A$54,AD98,Очки!$B$2:$B$54)=0," ",SUMIF(Очки!$A$2:$A$54,AD98,Очки!$B$2:$B$54))+IF(AD98="ОРГ",0,$C98)))))</f>
        <v>0</v>
      </c>
      <c r="AF98" s="69"/>
      <c r="AG98" s="65" t="str">
        <f>IF($A98="вк","В/К",(IF(AF98=0,"0",(IF(SUMIF(Очки!$A$2:$A$54,AF98,Очки!$B$2:$B$54)=0," ",SUMIF(Очки!$A$2:$A$54,AF98,Очки!$B$2:$B$54))+IF(AF98="ОРГ",0,$C98)))))</f>
        <v>0</v>
      </c>
      <c r="AH98" s="69"/>
      <c r="AI98" s="65" t="str">
        <f>IF($A98="вк","В/К",(IF(AH98=0,"0",(IF(SUMIF(Очки!$A$2:$A$54,AH98,Очки!$B$2:$B$54)=0," ",SUMIF(Очки!$A$2:$A$54,AH98,Очки!$B$2:$B$54))+IF(AH98="ОРГ",0,$C98)))))</f>
        <v>0</v>
      </c>
      <c r="AJ98" s="84"/>
      <c r="AK98" s="84"/>
      <c r="AL98" s="84"/>
      <c r="AM98" s="82"/>
      <c r="AN98" s="82"/>
    </row>
    <row r="99" spans="1:41" s="80" customFormat="1" ht="13.5" customHeight="1" x14ac:dyDescent="0.2">
      <c r="A99" s="56" t="s">
        <v>22</v>
      </c>
      <c r="B99" s="59">
        <f t="shared" si="4"/>
        <v>0</v>
      </c>
      <c r="C99" s="66">
        <f>SUMIF(Коэффициенты!$A$2:$A$68,D99,Коэффициенты!$B$2:$B$68)</f>
        <v>0</v>
      </c>
      <c r="D99" s="67">
        <f t="shared" si="5"/>
        <v>15</v>
      </c>
      <c r="E99" s="67">
        <v>2001</v>
      </c>
      <c r="F99" s="75" t="s">
        <v>83</v>
      </c>
      <c r="G99" s="75"/>
      <c r="H99" s="69"/>
      <c r="I99" s="65" t="str">
        <f>IF($A99="вк","В/К",(IF(H99=0,"0",(IF(SUMIF(Очки!$A$2:$A$54,H99,Очки!$B$2:$B$54)=0," ",SUMIF(Очки!$A$2:$A$54,H99,Очки!$B$2:$B$54))+IF(H99="ОРГ",0,$C99)))))</f>
        <v>0</v>
      </c>
      <c r="J99" s="69"/>
      <c r="K99" s="65" t="str">
        <f>IF($A99="вк","В/К",(IF(J99=0,"0",(IF(SUMIF(Очки!$A$2:$A$54,J99,Очки!$B$2:$B$54)=0," ",SUMIF(Очки!$A$2:$A$54,J99,Очки!$B$2:$B$54))+IF(J99="ОРГ",0,$C99)))))</f>
        <v>0</v>
      </c>
      <c r="L99" s="69"/>
      <c r="M99" s="65" t="str">
        <f>IF($A99="вк","В/К",(IF(L99=0,"0",(IF(SUMIF(Очки!$A$2:$A$54,L99,Очки!$B$2:$B$54)=0," ",SUMIF(Очки!$A$2:$A$54,L99,Очки!$B$2:$B$54))+IF(L99="ОРГ",0,$C99)))))</f>
        <v>0</v>
      </c>
      <c r="N99" s="69"/>
      <c r="O99" s="65" t="str">
        <f>IF($A99="вк","В/К",(IF(N99=0,"0",(IF(SUMIF(Очки!$A$2:$A$54,N99,Очки!$B$2:$B$54)=0," ",SUMIF(Очки!$A$2:$A$54,N99,Очки!$B$2:$B$54))+IF(N99="ОРГ",0,$C99)))))</f>
        <v>0</v>
      </c>
      <c r="P99" s="69"/>
      <c r="Q99" s="65" t="str">
        <f>IF($A99="вк","В/К",(IF(P99=0,"0",(IF(SUMIF(Очки!$A$2:$A$54,P99,Очки!$B$2:$B$54)=0," ",SUMIF(Очки!$A$2:$A$54,P99,Очки!$B$2:$B$54))+IF(P99="ОРГ",0,$C99)))))</f>
        <v>0</v>
      </c>
      <c r="R99" s="69"/>
      <c r="S99" s="65" t="str">
        <f>IF($A99="вк","В/К",(IF(R99=0,"0",(IF(SUMIF(Очки!$A$2:$A$54,R99,Очки!$B$2:$B$54)=0," ",SUMIF(Очки!$A$2:$A$54,R99,Очки!$B$2:$B$54))+IF(R99="ОРГ",0,$C99)))))</f>
        <v>0</v>
      </c>
      <c r="T99" s="69"/>
      <c r="U99" s="65" t="str">
        <f>IF($A99="вк","В/К",(IF(T99=0,"0",(IF(SUMIF(Очки!$A$2:$A$54,T99,Очки!$B$2:$B$54)=0," ",SUMIF(Очки!$A$2:$A$54,T99,Очки!$B$2:$B$54))+IF(T99="ОРГ",0,$C99)))))</f>
        <v>0</v>
      </c>
      <c r="V99" s="69"/>
      <c r="W99" s="65" t="str">
        <f>IF($A99="вк","В/К",(IF(V99=0,"0",(IF(SUMIF(Очки!$A$2:$A$54,V99,Очки!$B$2:$B$54)=0," ",SUMIF(Очки!$A$2:$A$54,V99,Очки!$B$2:$B$54))+IF(V99="ОРГ",0,$C99)))))</f>
        <v>0</v>
      </c>
      <c r="X99" s="69"/>
      <c r="Y99" s="65" t="str">
        <f>IF($A99="вк","В/К",(IF(X99=0,"0",(IF(SUMIF(Очки!$A$2:$A$54,X99,Очки!$B$2:$B$54)=0," ",SUMIF(Очки!$A$2:$A$54,X99,Очки!$B$2:$B$54))+IF(X99="ОРГ",0,$C99)))))</f>
        <v>0</v>
      </c>
      <c r="Z99" s="69"/>
      <c r="AA99" s="65" t="str">
        <f>IF($A99="вк","В/К",(IF(Z99=0,"0",(IF(SUMIF(Очки!$A$2:$A$54,Z99,Очки!$B$2:$B$54)=0," ",SUMIF(Очки!$A$2:$A$54,Z99,Очки!$B$2:$B$54))+IF(Z99="ОРГ",0,$C99)))))</f>
        <v>0</v>
      </c>
      <c r="AB99" s="69"/>
      <c r="AC99" s="65" t="str">
        <f>IF($A99="вк","В/К",(IF(AB99=0,"0",(IF(SUMIF(Очки!$A$2:$A$54,AB99,Очки!$B$2:$B$54)=0," ",SUMIF(Очки!$A$2:$A$54,AB99,Очки!$B$2:$B$54))+IF(AB99="ОРГ",0,$C99)))))</f>
        <v>0</v>
      </c>
      <c r="AD99" s="69"/>
      <c r="AE99" s="65" t="str">
        <f>IF($A99="вк","В/К",(IF(AD99=0,"0",(IF(SUMIF(Очки!$A$2:$A$54,AD99,Очки!$B$2:$B$54)=0," ",SUMIF(Очки!$A$2:$A$54,AD99,Очки!$B$2:$B$54))+IF(AD99="ОРГ",0,$C99)))))</f>
        <v>0</v>
      </c>
      <c r="AF99" s="69"/>
      <c r="AG99" s="65" t="str">
        <f>IF($A99="вк","В/К",(IF(AF99=0,"0",(IF(SUMIF(Очки!$A$2:$A$54,AF99,Очки!$B$2:$B$54)=0," ",SUMIF(Очки!$A$2:$A$54,AF99,Очки!$B$2:$B$54))+IF(AF99="ОРГ",0,$C99)))))</f>
        <v>0</v>
      </c>
      <c r="AH99" s="69"/>
      <c r="AI99" s="65" t="str">
        <f>IF($A99="вк","В/К",(IF(AH99=0,"0",(IF(SUMIF(Очки!$A$2:$A$54,AH99,Очки!$B$2:$B$54)=0," ",SUMIF(Очки!$A$2:$A$54,AH99,Очки!$B$2:$B$54))+IF(AH99="ОРГ",0,$C99)))))</f>
        <v>0</v>
      </c>
      <c r="AJ99" s="84"/>
      <c r="AK99" s="84"/>
      <c r="AL99" s="84"/>
      <c r="AM99" s="82"/>
      <c r="AN99" s="82"/>
    </row>
    <row r="100" spans="1:41" s="80" customFormat="1" ht="13.5" customHeight="1" x14ac:dyDescent="0.2">
      <c r="A100" s="56" t="s">
        <v>22</v>
      </c>
      <c r="B100" s="59">
        <f t="shared" si="4"/>
        <v>0</v>
      </c>
      <c r="C100" s="66">
        <f>SUMIF(Коэффициенты!$A$2:$A$68,D100,Коэффициенты!$B$2:$B$68)</f>
        <v>0</v>
      </c>
      <c r="D100" s="67">
        <f t="shared" si="5"/>
        <v>21</v>
      </c>
      <c r="E100" s="67">
        <v>1995</v>
      </c>
      <c r="F100" s="75" t="s">
        <v>86</v>
      </c>
      <c r="G100" s="75"/>
      <c r="H100" s="69"/>
      <c r="I100" s="65" t="str">
        <f>IF($A100="вк","В/К",(IF(H100=0,"0",(IF(SUMIF(Очки!$A$2:$A$54,H100,Очки!$B$2:$B$54)=0," ",SUMIF(Очки!$A$2:$A$54,H100,Очки!$B$2:$B$54))+IF(H100="ОРГ",0,$C100)))))</f>
        <v>0</v>
      </c>
      <c r="J100" s="69"/>
      <c r="K100" s="65" t="str">
        <f>IF($A100="вк","В/К",(IF(J100=0,"0",(IF(SUMIF(Очки!$A$2:$A$54,J100,Очки!$B$2:$B$54)=0," ",SUMIF(Очки!$A$2:$A$54,J100,Очки!$B$2:$B$54))+IF(J100="ОРГ",0,$C100)))))</f>
        <v>0</v>
      </c>
      <c r="L100" s="69"/>
      <c r="M100" s="65" t="str">
        <f>IF($A100="вк","В/К",(IF(L100=0,"0",(IF(SUMIF(Очки!$A$2:$A$54,L100,Очки!$B$2:$B$54)=0," ",SUMIF(Очки!$A$2:$A$54,L100,Очки!$B$2:$B$54))+IF(L100="ОРГ",0,$C100)))))</f>
        <v>0</v>
      </c>
      <c r="N100" s="69"/>
      <c r="O100" s="65" t="str">
        <f>IF($A100="вк","В/К",(IF(N100=0,"0",(IF(SUMIF(Очки!$A$2:$A$54,N100,Очки!$B$2:$B$54)=0," ",SUMIF(Очки!$A$2:$A$54,N100,Очки!$B$2:$B$54))+IF(N100="ОРГ",0,$C100)))))</f>
        <v>0</v>
      </c>
      <c r="P100" s="69"/>
      <c r="Q100" s="65" t="str">
        <f>IF($A100="вк","В/К",(IF(P100=0,"0",(IF(SUMIF(Очки!$A$2:$A$54,P100,Очки!$B$2:$B$54)=0," ",SUMIF(Очки!$A$2:$A$54,P100,Очки!$B$2:$B$54))+IF(P100="ОРГ",0,$C100)))))</f>
        <v>0</v>
      </c>
      <c r="R100" s="69"/>
      <c r="S100" s="65" t="str">
        <f>IF($A100="вк","В/К",(IF(R100=0,"0",(IF(SUMIF(Очки!$A$2:$A$54,R100,Очки!$B$2:$B$54)=0," ",SUMIF(Очки!$A$2:$A$54,R100,Очки!$B$2:$B$54))+IF(R100="ОРГ",0,$C100)))))</f>
        <v>0</v>
      </c>
      <c r="T100" s="69"/>
      <c r="U100" s="65" t="str">
        <f>IF($A100="вк","В/К",(IF(T100=0,"0",(IF(SUMIF(Очки!$A$2:$A$54,T100,Очки!$B$2:$B$54)=0," ",SUMIF(Очки!$A$2:$A$54,T100,Очки!$B$2:$B$54))+IF(T100="ОРГ",0,$C100)))))</f>
        <v>0</v>
      </c>
      <c r="V100" s="69"/>
      <c r="W100" s="65" t="str">
        <f>IF($A100="вк","В/К",(IF(V100=0,"0",(IF(SUMIF(Очки!$A$2:$A$54,V100,Очки!$B$2:$B$54)=0," ",SUMIF(Очки!$A$2:$A$54,V100,Очки!$B$2:$B$54))+IF(V100="ОРГ",0,$C100)))))</f>
        <v>0</v>
      </c>
      <c r="X100" s="69"/>
      <c r="Y100" s="65" t="str">
        <f>IF($A100="вк","В/К",(IF(X100=0,"0",(IF(SUMIF(Очки!$A$2:$A$54,X100,Очки!$B$2:$B$54)=0," ",SUMIF(Очки!$A$2:$A$54,X100,Очки!$B$2:$B$54))+IF(X100="ОРГ",0,$C100)))))</f>
        <v>0</v>
      </c>
      <c r="Z100" s="69"/>
      <c r="AA100" s="65" t="str">
        <f>IF($A100="вк","В/К",(IF(Z100=0,"0",(IF(SUMIF(Очки!$A$2:$A$54,Z100,Очки!$B$2:$B$54)=0," ",SUMIF(Очки!$A$2:$A$54,Z100,Очки!$B$2:$B$54))+IF(Z100="ОРГ",0,$C100)))))</f>
        <v>0</v>
      </c>
      <c r="AB100" s="69"/>
      <c r="AC100" s="65" t="str">
        <f>IF($A100="вк","В/К",(IF(AB100=0,"0",(IF(SUMIF(Очки!$A$2:$A$54,AB100,Очки!$B$2:$B$54)=0," ",SUMIF(Очки!$A$2:$A$54,AB100,Очки!$B$2:$B$54))+IF(AB100="ОРГ",0,$C100)))))</f>
        <v>0</v>
      </c>
      <c r="AD100" s="69"/>
      <c r="AE100" s="65" t="str">
        <f>IF($A100="вк","В/К",(IF(AD100=0,"0",(IF(SUMIF(Очки!$A$2:$A$54,AD100,Очки!$B$2:$B$54)=0," ",SUMIF(Очки!$A$2:$A$54,AD100,Очки!$B$2:$B$54))+IF(AD100="ОРГ",0,$C100)))))</f>
        <v>0</v>
      </c>
      <c r="AF100" s="69"/>
      <c r="AG100" s="65" t="str">
        <f>IF($A100="вк","В/К",(IF(AF100=0,"0",(IF(SUMIF(Очки!$A$2:$A$54,AF100,Очки!$B$2:$B$54)=0," ",SUMIF(Очки!$A$2:$A$54,AF100,Очки!$B$2:$B$54))+IF(AF100="ОРГ",0,$C100)))))</f>
        <v>0</v>
      </c>
      <c r="AH100" s="69"/>
      <c r="AI100" s="65" t="str">
        <f>IF($A100="вк","В/К",(IF(AH100=0,"0",(IF(SUMIF(Очки!$A$2:$A$54,AH100,Очки!$B$2:$B$54)=0," ",SUMIF(Очки!$A$2:$A$54,AH100,Очки!$B$2:$B$54))+IF(AH100="ОРГ",0,$C100)))))</f>
        <v>0</v>
      </c>
      <c r="AJ100" s="84"/>
      <c r="AK100" s="84"/>
      <c r="AL100" s="84"/>
      <c r="AM100" s="82"/>
      <c r="AN100" s="82"/>
    </row>
    <row r="101" spans="1:41" s="80" customFormat="1" ht="13.5" customHeight="1" x14ac:dyDescent="0.2">
      <c r="A101" s="56" t="s">
        <v>22</v>
      </c>
      <c r="B101" s="59">
        <f t="shared" si="4"/>
        <v>0</v>
      </c>
      <c r="C101" s="66">
        <f>SUMIF(Коэффициенты!$A$2:$A$68,D101,Коэффициенты!$B$2:$B$68)</f>
        <v>2</v>
      </c>
      <c r="D101" s="67">
        <f t="shared" si="5"/>
        <v>38</v>
      </c>
      <c r="E101" s="67">
        <v>1978</v>
      </c>
      <c r="F101" s="75" t="s">
        <v>89</v>
      </c>
      <c r="G101" s="75"/>
      <c r="H101" s="69"/>
      <c r="I101" s="65" t="str">
        <f>IF($A101="вк","В/К",(IF(H101=0,"0",(IF(SUMIF(Очки!$A$2:$A$54,H101,Очки!$B$2:$B$54)=0," ",SUMIF(Очки!$A$2:$A$54,H101,Очки!$B$2:$B$54))+IF(H101="ОРГ",0,$C101)))))</f>
        <v>0</v>
      </c>
      <c r="J101" s="69"/>
      <c r="K101" s="65" t="str">
        <f>IF($A101="вк","В/К",(IF(J101=0,"0",(IF(SUMIF(Очки!$A$2:$A$54,J101,Очки!$B$2:$B$54)=0," ",SUMIF(Очки!$A$2:$A$54,J101,Очки!$B$2:$B$54))+IF(J101="ОРГ",0,$C101)))))</f>
        <v>0</v>
      </c>
      <c r="L101" s="69"/>
      <c r="M101" s="65" t="str">
        <f>IF($A101="вк","В/К",(IF(L101=0,"0",(IF(SUMIF(Очки!$A$2:$A$54,L101,Очки!$B$2:$B$54)=0," ",SUMIF(Очки!$A$2:$A$54,L101,Очки!$B$2:$B$54))+IF(L101="ОРГ",0,$C101)))))</f>
        <v>0</v>
      </c>
      <c r="N101" s="69"/>
      <c r="O101" s="65" t="str">
        <f>IF($A101="вк","В/К",(IF(N101=0,"0",(IF(SUMIF(Очки!$A$2:$A$54,N101,Очки!$B$2:$B$54)=0," ",SUMIF(Очки!$A$2:$A$54,N101,Очки!$B$2:$B$54))+IF(N101="ОРГ",0,$C101)))))</f>
        <v>0</v>
      </c>
      <c r="P101" s="69"/>
      <c r="Q101" s="65" t="str">
        <f>IF($A101="вк","В/К",(IF(P101=0,"0",(IF(SUMIF(Очки!$A$2:$A$54,P101,Очки!$B$2:$B$54)=0," ",SUMIF(Очки!$A$2:$A$54,P101,Очки!$B$2:$B$54))+IF(P101="ОРГ",0,$C101)))))</f>
        <v>0</v>
      </c>
      <c r="R101" s="69"/>
      <c r="S101" s="65" t="str">
        <f>IF($A101="вк","В/К",(IF(R101=0,"0",(IF(SUMIF(Очки!$A$2:$A$54,R101,Очки!$B$2:$B$54)=0," ",SUMIF(Очки!$A$2:$A$54,R101,Очки!$B$2:$B$54))+IF(R101="ОРГ",0,$C101)))))</f>
        <v>0</v>
      </c>
      <c r="T101" s="69"/>
      <c r="U101" s="65" t="str">
        <f>IF($A101="вк","В/К",(IF(T101=0,"0",(IF(SUMIF(Очки!$A$2:$A$54,T101,Очки!$B$2:$B$54)=0," ",SUMIF(Очки!$A$2:$A$54,T101,Очки!$B$2:$B$54))+IF(T101="ОРГ",0,$C101)))))</f>
        <v>0</v>
      </c>
      <c r="V101" s="69"/>
      <c r="W101" s="65" t="str">
        <f>IF($A101="вк","В/К",(IF(V101=0,"0",(IF(SUMIF(Очки!$A$2:$A$54,V101,Очки!$B$2:$B$54)=0," ",SUMIF(Очки!$A$2:$A$54,V101,Очки!$B$2:$B$54))+IF(V101="ОРГ",0,$C101)))))</f>
        <v>0</v>
      </c>
      <c r="X101" s="69"/>
      <c r="Y101" s="65" t="str">
        <f>IF($A101="вк","В/К",(IF(X101=0,"0",(IF(SUMIF(Очки!$A$2:$A$54,X101,Очки!$B$2:$B$54)=0," ",SUMIF(Очки!$A$2:$A$54,X101,Очки!$B$2:$B$54))+IF(X101="ОРГ",0,$C101)))))</f>
        <v>0</v>
      </c>
      <c r="Z101" s="69"/>
      <c r="AA101" s="65" t="str">
        <f>IF($A101="вк","В/К",(IF(Z101=0,"0",(IF(SUMIF(Очки!$A$2:$A$54,Z101,Очки!$B$2:$B$54)=0," ",SUMIF(Очки!$A$2:$A$54,Z101,Очки!$B$2:$B$54))+IF(Z101="ОРГ",0,$C101)))))</f>
        <v>0</v>
      </c>
      <c r="AB101" s="69"/>
      <c r="AC101" s="65" t="str">
        <f>IF($A101="вк","В/К",(IF(AB101=0,"0",(IF(SUMIF(Очки!$A$2:$A$54,AB101,Очки!$B$2:$B$54)=0," ",SUMIF(Очки!$A$2:$A$54,AB101,Очки!$B$2:$B$54))+IF(AB101="ОРГ",0,$C101)))))</f>
        <v>0</v>
      </c>
      <c r="AD101" s="69"/>
      <c r="AE101" s="65" t="str">
        <f>IF($A101="вк","В/К",(IF(AD101=0,"0",(IF(SUMIF(Очки!$A$2:$A$54,AD101,Очки!$B$2:$B$54)=0," ",SUMIF(Очки!$A$2:$A$54,AD101,Очки!$B$2:$B$54))+IF(AD101="ОРГ",0,$C101)))))</f>
        <v>0</v>
      </c>
      <c r="AF101" s="69"/>
      <c r="AG101" s="65" t="str">
        <f>IF($A101="вк","В/К",(IF(AF101=0,"0",(IF(SUMIF(Очки!$A$2:$A$54,AF101,Очки!$B$2:$B$54)=0," ",SUMIF(Очки!$A$2:$A$54,AF101,Очки!$B$2:$B$54))+IF(AF101="ОРГ",0,$C101)))))</f>
        <v>0</v>
      </c>
      <c r="AH101" s="69"/>
      <c r="AI101" s="65" t="str">
        <f>IF($A101="вк","В/К",(IF(AH101=0,"0",(IF(SUMIF(Очки!$A$2:$A$54,AH101,Очки!$B$2:$B$54)=0," ",SUMIF(Очки!$A$2:$A$54,AH101,Очки!$B$2:$B$54))+IF(AH101="ОРГ",0,$C101)))))</f>
        <v>0</v>
      </c>
      <c r="AJ101" s="84"/>
      <c r="AK101" s="84"/>
      <c r="AL101" s="84"/>
      <c r="AM101" s="82"/>
      <c r="AN101" s="82"/>
    </row>
    <row r="102" spans="1:41" s="80" customFormat="1" ht="13.5" customHeight="1" x14ac:dyDescent="0.2">
      <c r="A102" s="56" t="s">
        <v>22</v>
      </c>
      <c r="B102" s="59">
        <f t="shared" ref="B102:B133" si="6">SUM(I102,K102,M102,O102,Q102,S102,U102,W102,Y102,AA102,AC102,AE102,AG102,AI102)</f>
        <v>0</v>
      </c>
      <c r="C102" s="66">
        <f>SUMIF(Коэффициенты!$A$2:$A$68,D102,Коэффициенты!$B$2:$B$68)</f>
        <v>0</v>
      </c>
      <c r="D102" s="67">
        <f t="shared" ref="D102:D133" si="7">$D$1-E102</f>
        <v>31</v>
      </c>
      <c r="E102" s="67">
        <v>1985</v>
      </c>
      <c r="F102" s="75" t="s">
        <v>92</v>
      </c>
      <c r="G102" s="75"/>
      <c r="H102" s="69"/>
      <c r="I102" s="65" t="str">
        <f>IF($A102="вк","В/К",(IF(H102=0,"0",(IF(SUMIF(Очки!$A$2:$A$54,H102,Очки!$B$2:$B$54)=0," ",SUMIF(Очки!$A$2:$A$54,H102,Очки!$B$2:$B$54))+IF(H102="ОРГ",0,$C102)))))</f>
        <v>0</v>
      </c>
      <c r="J102" s="69"/>
      <c r="K102" s="65" t="str">
        <f>IF($A102="вк","В/К",(IF(J102=0,"0",(IF(SUMIF(Очки!$A$2:$A$54,J102,Очки!$B$2:$B$54)=0," ",SUMIF(Очки!$A$2:$A$54,J102,Очки!$B$2:$B$54))+IF(J102="ОРГ",0,$C102)))))</f>
        <v>0</v>
      </c>
      <c r="L102" s="69"/>
      <c r="M102" s="65" t="str">
        <f>IF($A102="вк","В/К",(IF(L102=0,"0",(IF(SUMIF(Очки!$A$2:$A$54,L102,Очки!$B$2:$B$54)=0," ",SUMIF(Очки!$A$2:$A$54,L102,Очки!$B$2:$B$54))+IF(L102="ОРГ",0,$C102)))))</f>
        <v>0</v>
      </c>
      <c r="N102" s="69"/>
      <c r="O102" s="65" t="str">
        <f>IF($A102="вк","В/К",(IF(N102=0,"0",(IF(SUMIF(Очки!$A$2:$A$54,N102,Очки!$B$2:$B$54)=0," ",SUMIF(Очки!$A$2:$A$54,N102,Очки!$B$2:$B$54))+IF(N102="ОРГ",0,$C102)))))</f>
        <v>0</v>
      </c>
      <c r="P102" s="69"/>
      <c r="Q102" s="65" t="str">
        <f>IF($A102="вк","В/К",(IF(P102=0,"0",(IF(SUMIF(Очки!$A$2:$A$54,P102,Очки!$B$2:$B$54)=0," ",SUMIF(Очки!$A$2:$A$54,P102,Очки!$B$2:$B$54))+IF(P102="ОРГ",0,$C102)))))</f>
        <v>0</v>
      </c>
      <c r="R102" s="69"/>
      <c r="S102" s="65" t="str">
        <f>IF($A102="вк","В/К",(IF(R102=0,"0",(IF(SUMIF(Очки!$A$2:$A$54,R102,Очки!$B$2:$B$54)=0," ",SUMIF(Очки!$A$2:$A$54,R102,Очки!$B$2:$B$54))+IF(R102="ОРГ",0,$C102)))))</f>
        <v>0</v>
      </c>
      <c r="T102" s="69"/>
      <c r="U102" s="65" t="str">
        <f>IF($A102="вк","В/К",(IF(T102=0,"0",(IF(SUMIF(Очки!$A$2:$A$54,T102,Очки!$B$2:$B$54)=0," ",SUMIF(Очки!$A$2:$A$54,T102,Очки!$B$2:$B$54))+IF(T102="ОРГ",0,$C102)))))</f>
        <v>0</v>
      </c>
      <c r="V102" s="69"/>
      <c r="W102" s="65" t="str">
        <f>IF($A102="вк","В/К",(IF(V102=0,"0",(IF(SUMIF(Очки!$A$2:$A$54,V102,Очки!$B$2:$B$54)=0," ",SUMIF(Очки!$A$2:$A$54,V102,Очки!$B$2:$B$54))+IF(V102="ОРГ",0,$C102)))))</f>
        <v>0</v>
      </c>
      <c r="X102" s="69"/>
      <c r="Y102" s="65" t="str">
        <f>IF($A102="вк","В/К",(IF(X102=0,"0",(IF(SUMIF(Очки!$A$2:$A$54,X102,Очки!$B$2:$B$54)=0," ",SUMIF(Очки!$A$2:$A$54,X102,Очки!$B$2:$B$54))+IF(X102="ОРГ",0,$C102)))))</f>
        <v>0</v>
      </c>
      <c r="Z102" s="69"/>
      <c r="AA102" s="65" t="str">
        <f>IF($A102="вк","В/К",(IF(Z102=0,"0",(IF(SUMIF(Очки!$A$2:$A$54,Z102,Очки!$B$2:$B$54)=0," ",SUMIF(Очки!$A$2:$A$54,Z102,Очки!$B$2:$B$54))+IF(Z102="ОРГ",0,$C102)))))</f>
        <v>0</v>
      </c>
      <c r="AB102" s="69"/>
      <c r="AC102" s="65" t="str">
        <f>IF($A102="вк","В/К",(IF(AB102=0,"0",(IF(SUMIF(Очки!$A$2:$A$54,AB102,Очки!$B$2:$B$54)=0," ",SUMIF(Очки!$A$2:$A$54,AB102,Очки!$B$2:$B$54))+IF(AB102="ОРГ",0,$C102)))))</f>
        <v>0</v>
      </c>
      <c r="AD102" s="69"/>
      <c r="AE102" s="65" t="str">
        <f>IF($A102="вк","В/К",(IF(AD102=0,"0",(IF(SUMIF(Очки!$A$2:$A$54,AD102,Очки!$B$2:$B$54)=0," ",SUMIF(Очки!$A$2:$A$54,AD102,Очки!$B$2:$B$54))+IF(AD102="ОРГ",0,$C102)))))</f>
        <v>0</v>
      </c>
      <c r="AF102" s="69"/>
      <c r="AG102" s="65" t="str">
        <f>IF($A102="вк","В/К",(IF(AF102=0,"0",(IF(SUMIF(Очки!$A$2:$A$54,AF102,Очки!$B$2:$B$54)=0," ",SUMIF(Очки!$A$2:$A$54,AF102,Очки!$B$2:$B$54))+IF(AF102="ОРГ",0,$C102)))))</f>
        <v>0</v>
      </c>
      <c r="AH102" s="69"/>
      <c r="AI102" s="65" t="str">
        <f>IF($A102="вк","В/К",(IF(AH102=0,"0",(IF(SUMIF(Очки!$A$2:$A$54,AH102,Очки!$B$2:$B$54)=0," ",SUMIF(Очки!$A$2:$A$54,AH102,Очки!$B$2:$B$54))+IF(AH102="ОРГ",0,$C102)))))</f>
        <v>0</v>
      </c>
      <c r="AJ102" s="84"/>
      <c r="AK102" s="84"/>
      <c r="AL102" s="84"/>
      <c r="AM102" s="82"/>
      <c r="AN102" s="82"/>
    </row>
    <row r="103" spans="1:41" s="81" customFormat="1" ht="13.5" customHeight="1" x14ac:dyDescent="0.2">
      <c r="A103" s="56" t="s">
        <v>22</v>
      </c>
      <c r="B103" s="59">
        <f t="shared" si="6"/>
        <v>0</v>
      </c>
      <c r="C103" s="66">
        <f>SUMIF(Коэффициенты!$A$2:$A$68,D103,Коэффициенты!$B$2:$B$68)</f>
        <v>0</v>
      </c>
      <c r="D103" s="67">
        <f t="shared" si="7"/>
        <v>18</v>
      </c>
      <c r="E103" s="67">
        <v>1998</v>
      </c>
      <c r="F103" s="75" t="s">
        <v>93</v>
      </c>
      <c r="G103" s="75"/>
      <c r="H103" s="69"/>
      <c r="I103" s="65" t="str">
        <f>IF($A103="вк","В/К",(IF(H103=0,"0",(IF(SUMIF(Очки!$A$2:$A$54,H103,Очки!$B$2:$B$54)=0," ",SUMIF(Очки!$A$2:$A$54,H103,Очки!$B$2:$B$54))+IF(H103="ОРГ",0,$C103)))))</f>
        <v>0</v>
      </c>
      <c r="J103" s="69"/>
      <c r="K103" s="65" t="str">
        <f>IF($A103="вк","В/К",(IF(J103=0,"0",(IF(SUMIF(Очки!$A$2:$A$54,J103,Очки!$B$2:$B$54)=0," ",SUMIF(Очки!$A$2:$A$54,J103,Очки!$B$2:$B$54))+IF(J103="ОРГ",0,$C103)))))</f>
        <v>0</v>
      </c>
      <c r="L103" s="69"/>
      <c r="M103" s="65" t="str">
        <f>IF($A103="вк","В/К",(IF(L103=0,"0",(IF(SUMIF(Очки!$A$2:$A$54,L103,Очки!$B$2:$B$54)=0," ",SUMIF(Очки!$A$2:$A$54,L103,Очки!$B$2:$B$54))+IF(L103="ОРГ",0,$C103)))))</f>
        <v>0</v>
      </c>
      <c r="N103" s="69"/>
      <c r="O103" s="65" t="str">
        <f>IF($A103="вк","В/К",(IF(N103=0,"0",(IF(SUMIF(Очки!$A$2:$A$54,N103,Очки!$B$2:$B$54)=0," ",SUMIF(Очки!$A$2:$A$54,N103,Очки!$B$2:$B$54))+IF(N103="ОРГ",0,$C103)))))</f>
        <v>0</v>
      </c>
      <c r="P103" s="69"/>
      <c r="Q103" s="65" t="str">
        <f>IF($A103="вк","В/К",(IF(P103=0,"0",(IF(SUMIF(Очки!$A$2:$A$54,P103,Очки!$B$2:$B$54)=0," ",SUMIF(Очки!$A$2:$A$54,P103,Очки!$B$2:$B$54))+IF(P103="ОРГ",0,$C103)))))</f>
        <v>0</v>
      </c>
      <c r="R103" s="69"/>
      <c r="S103" s="65" t="str">
        <f>IF($A103="вк","В/К",(IF(R103=0,"0",(IF(SUMIF(Очки!$A$2:$A$54,R103,Очки!$B$2:$B$54)=0," ",SUMIF(Очки!$A$2:$A$54,R103,Очки!$B$2:$B$54))+IF(R103="ОРГ",0,$C103)))))</f>
        <v>0</v>
      </c>
      <c r="T103" s="69"/>
      <c r="U103" s="65" t="str">
        <f>IF($A103="вк","В/К",(IF(T103=0,"0",(IF(SUMIF(Очки!$A$2:$A$54,T103,Очки!$B$2:$B$54)=0," ",SUMIF(Очки!$A$2:$A$54,T103,Очки!$B$2:$B$54))+IF(T103="ОРГ",0,$C103)))))</f>
        <v>0</v>
      </c>
      <c r="V103" s="69"/>
      <c r="W103" s="65" t="str">
        <f>IF($A103="вк","В/К",(IF(V103=0,"0",(IF(SUMIF(Очки!$A$2:$A$54,V103,Очки!$B$2:$B$54)=0," ",SUMIF(Очки!$A$2:$A$54,V103,Очки!$B$2:$B$54))+IF(V103="ОРГ",0,$C103)))))</f>
        <v>0</v>
      </c>
      <c r="X103" s="69"/>
      <c r="Y103" s="65" t="str">
        <f>IF($A103="вк","В/К",(IF(X103=0,"0",(IF(SUMIF(Очки!$A$2:$A$54,X103,Очки!$B$2:$B$54)=0," ",SUMIF(Очки!$A$2:$A$54,X103,Очки!$B$2:$B$54))+IF(X103="ОРГ",0,$C103)))))</f>
        <v>0</v>
      </c>
      <c r="Z103" s="69"/>
      <c r="AA103" s="65" t="str">
        <f>IF($A103="вк","В/К",(IF(Z103=0,"0",(IF(SUMIF(Очки!$A$2:$A$54,Z103,Очки!$B$2:$B$54)=0," ",SUMIF(Очки!$A$2:$A$54,Z103,Очки!$B$2:$B$54))+IF(Z103="ОРГ",0,$C103)))))</f>
        <v>0</v>
      </c>
      <c r="AB103" s="69"/>
      <c r="AC103" s="65" t="str">
        <f>IF($A103="вк","В/К",(IF(AB103=0,"0",(IF(SUMIF(Очки!$A$2:$A$54,AB103,Очки!$B$2:$B$54)=0," ",SUMIF(Очки!$A$2:$A$54,AB103,Очки!$B$2:$B$54))+IF(AB103="ОРГ",0,$C103)))))</f>
        <v>0</v>
      </c>
      <c r="AD103" s="69"/>
      <c r="AE103" s="65" t="str">
        <f>IF($A103="вк","В/К",(IF(AD103=0,"0",(IF(SUMIF(Очки!$A$2:$A$54,AD103,Очки!$B$2:$B$54)=0," ",SUMIF(Очки!$A$2:$A$54,AD103,Очки!$B$2:$B$54))+IF(AD103="ОРГ",0,$C103)))))</f>
        <v>0</v>
      </c>
      <c r="AF103" s="69"/>
      <c r="AG103" s="65" t="str">
        <f>IF($A103="вк","В/К",(IF(AF103=0,"0",(IF(SUMIF(Очки!$A$2:$A$54,AF103,Очки!$B$2:$B$54)=0," ",SUMIF(Очки!$A$2:$A$54,AF103,Очки!$B$2:$B$54))+IF(AF103="ОРГ",0,$C103)))))</f>
        <v>0</v>
      </c>
      <c r="AH103" s="69"/>
      <c r="AI103" s="65" t="str">
        <f>IF($A103="вк","В/К",(IF(AH103=0,"0",(IF(SUMIF(Очки!$A$2:$A$54,AH103,Очки!$B$2:$B$54)=0," ",SUMIF(Очки!$A$2:$A$54,AH103,Очки!$B$2:$B$54))+IF(AH103="ОРГ",0,$C103)))))</f>
        <v>0</v>
      </c>
      <c r="AJ103" s="84"/>
      <c r="AK103" s="84"/>
      <c r="AL103" s="84"/>
      <c r="AM103" s="82"/>
      <c r="AN103" s="82"/>
    </row>
    <row r="104" spans="1:41" s="81" customFormat="1" ht="13.5" customHeight="1" x14ac:dyDescent="0.2">
      <c r="A104" s="56" t="s">
        <v>22</v>
      </c>
      <c r="B104" s="59">
        <f t="shared" si="6"/>
        <v>0</v>
      </c>
      <c r="C104" s="66">
        <f>SUMIF(Коэффициенты!$A$2:$A$68,D104,Коэффициенты!$B$2:$B$68)</f>
        <v>0</v>
      </c>
      <c r="D104" s="67">
        <f t="shared" si="7"/>
        <v>2016</v>
      </c>
      <c r="E104" s="67"/>
      <c r="F104" s="75" t="s">
        <v>96</v>
      </c>
      <c r="G104" s="75"/>
      <c r="H104" s="69"/>
      <c r="I104" s="65" t="str">
        <f>IF($A104="вк","В/К",(IF(H104=0,"0",(IF(SUMIF(Очки!$A$2:$A$54,H104,Очки!$B$2:$B$54)=0," ",SUMIF(Очки!$A$2:$A$54,H104,Очки!$B$2:$B$54))+IF(H104="ОРГ",0,$C104)))))</f>
        <v>0</v>
      </c>
      <c r="J104" s="69"/>
      <c r="K104" s="65" t="str">
        <f>IF($A104="вк","В/К",(IF(J104=0,"0",(IF(SUMIF(Очки!$A$2:$A$54,J104,Очки!$B$2:$B$54)=0," ",SUMIF(Очки!$A$2:$A$54,J104,Очки!$B$2:$B$54))+IF(J104="ОРГ",0,$C104)))))</f>
        <v>0</v>
      </c>
      <c r="L104" s="69"/>
      <c r="M104" s="65" t="str">
        <f>IF($A104="вк","В/К",(IF(L104=0,"0",(IF(SUMIF(Очки!$A$2:$A$54,L104,Очки!$B$2:$B$54)=0," ",SUMIF(Очки!$A$2:$A$54,L104,Очки!$B$2:$B$54))+IF(L104="ОРГ",0,$C104)))))</f>
        <v>0</v>
      </c>
      <c r="N104" s="69"/>
      <c r="O104" s="65" t="str">
        <f>IF($A104="вк","В/К",(IF(N104=0,"0",(IF(SUMIF(Очки!$A$2:$A$54,N104,Очки!$B$2:$B$54)=0," ",SUMIF(Очки!$A$2:$A$54,N104,Очки!$B$2:$B$54))+IF(N104="ОРГ",0,$C104)))))</f>
        <v>0</v>
      </c>
      <c r="P104" s="69"/>
      <c r="Q104" s="65" t="str">
        <f>IF($A104="вк","В/К",(IF(P104=0,"0",(IF(SUMIF(Очки!$A$2:$A$54,P104,Очки!$B$2:$B$54)=0," ",SUMIF(Очки!$A$2:$A$54,P104,Очки!$B$2:$B$54))+IF(P104="ОРГ",0,$C104)))))</f>
        <v>0</v>
      </c>
      <c r="R104" s="69"/>
      <c r="S104" s="65" t="str">
        <f>IF($A104="вк","В/К",(IF(R104=0,"0",(IF(SUMIF(Очки!$A$2:$A$54,R104,Очки!$B$2:$B$54)=0," ",SUMIF(Очки!$A$2:$A$54,R104,Очки!$B$2:$B$54))+IF(R104="ОРГ",0,$C104)))))</f>
        <v>0</v>
      </c>
      <c r="T104" s="69"/>
      <c r="U104" s="65" t="str">
        <f>IF($A104="вк","В/К",(IF(T104=0,"0",(IF(SUMIF(Очки!$A$2:$A$54,T104,Очки!$B$2:$B$54)=0," ",SUMIF(Очки!$A$2:$A$54,T104,Очки!$B$2:$B$54))+IF(T104="ОРГ",0,$C104)))))</f>
        <v>0</v>
      </c>
      <c r="V104" s="69"/>
      <c r="W104" s="65" t="str">
        <f>IF($A104="вк","В/К",(IF(V104=0,"0",(IF(SUMIF(Очки!$A$2:$A$54,V104,Очки!$B$2:$B$54)=0," ",SUMIF(Очки!$A$2:$A$54,V104,Очки!$B$2:$B$54))+IF(V104="ОРГ",0,$C104)))))</f>
        <v>0</v>
      </c>
      <c r="X104" s="69"/>
      <c r="Y104" s="65" t="str">
        <f>IF($A104="вк","В/К",(IF(X104=0,"0",(IF(SUMIF(Очки!$A$2:$A$54,X104,Очки!$B$2:$B$54)=0," ",SUMIF(Очки!$A$2:$A$54,X104,Очки!$B$2:$B$54))+IF(X104="ОРГ",0,$C104)))))</f>
        <v>0</v>
      </c>
      <c r="Z104" s="69"/>
      <c r="AA104" s="65" t="str">
        <f>IF($A104="вк","В/К",(IF(Z104=0,"0",(IF(SUMIF(Очки!$A$2:$A$54,Z104,Очки!$B$2:$B$54)=0," ",SUMIF(Очки!$A$2:$A$54,Z104,Очки!$B$2:$B$54))+IF(Z104="ОРГ",0,$C104)))))</f>
        <v>0</v>
      </c>
      <c r="AB104" s="69"/>
      <c r="AC104" s="65" t="str">
        <f>IF($A104="вк","В/К",(IF(AB104=0,"0",(IF(SUMIF(Очки!$A$2:$A$54,AB104,Очки!$B$2:$B$54)=0," ",SUMIF(Очки!$A$2:$A$54,AB104,Очки!$B$2:$B$54))+IF(AB104="ОРГ",0,$C104)))))</f>
        <v>0</v>
      </c>
      <c r="AD104" s="69"/>
      <c r="AE104" s="65" t="str">
        <f>IF($A104="вк","В/К",(IF(AD104=0,"0",(IF(SUMIF(Очки!$A$2:$A$54,AD104,Очки!$B$2:$B$54)=0," ",SUMIF(Очки!$A$2:$A$54,AD104,Очки!$B$2:$B$54))+IF(AD104="ОРГ",0,$C104)))))</f>
        <v>0</v>
      </c>
      <c r="AF104" s="69"/>
      <c r="AG104" s="65" t="str">
        <f>IF($A104="вк","В/К",(IF(AF104=0,"0",(IF(SUMIF(Очки!$A$2:$A$54,AF104,Очки!$B$2:$B$54)=0," ",SUMIF(Очки!$A$2:$A$54,AF104,Очки!$B$2:$B$54))+IF(AF104="ОРГ",0,$C104)))))</f>
        <v>0</v>
      </c>
      <c r="AH104" s="69"/>
      <c r="AI104" s="65" t="str">
        <f>IF($A104="вк","В/К",(IF(AH104=0,"0",(IF(SUMIF(Очки!$A$2:$A$54,AH104,Очки!$B$2:$B$54)=0," ",SUMIF(Очки!$A$2:$A$54,AH104,Очки!$B$2:$B$54))+IF(AH104="ОРГ",0,$C104)))))</f>
        <v>0</v>
      </c>
      <c r="AJ104" s="84"/>
      <c r="AK104" s="84"/>
      <c r="AL104" s="84"/>
      <c r="AM104" s="82"/>
      <c r="AN104" s="82"/>
    </row>
    <row r="105" spans="1:41" s="81" customFormat="1" ht="13.5" customHeight="1" x14ac:dyDescent="0.2">
      <c r="A105" s="56" t="s">
        <v>22</v>
      </c>
      <c r="B105" s="59">
        <f t="shared" si="6"/>
        <v>0</v>
      </c>
      <c r="C105" s="66">
        <f>SUMIF(Коэффициенты!$A$2:$A$68,D105,Коэффициенты!$B$2:$B$68)</f>
        <v>0</v>
      </c>
      <c r="D105" s="67">
        <f t="shared" si="7"/>
        <v>27</v>
      </c>
      <c r="E105" s="67">
        <v>1989</v>
      </c>
      <c r="F105" s="75" t="s">
        <v>99</v>
      </c>
      <c r="G105" s="75" t="s">
        <v>100</v>
      </c>
      <c r="H105" s="69"/>
      <c r="I105" s="65" t="str">
        <f>IF($A105="вк","В/К",(IF(H105=0,"0",(IF(SUMIF(Очки!$A$2:$A$54,H105,Очки!$B$2:$B$54)=0," ",SUMIF(Очки!$A$2:$A$54,H105,Очки!$B$2:$B$54))+IF(H105="ОРГ",0,$C105)))))</f>
        <v>0</v>
      </c>
      <c r="J105" s="69"/>
      <c r="K105" s="65" t="str">
        <f>IF($A105="вк","В/К",(IF(J105=0,"0",(IF(SUMIF(Очки!$A$2:$A$54,J105,Очки!$B$2:$B$54)=0," ",SUMIF(Очки!$A$2:$A$54,J105,Очки!$B$2:$B$54))+IF(J105="ОРГ",0,$C105)))))</f>
        <v>0</v>
      </c>
      <c r="L105" s="69"/>
      <c r="M105" s="65" t="str">
        <f>IF($A105="вк","В/К",(IF(L105=0,"0",(IF(SUMIF(Очки!$A$2:$A$54,L105,Очки!$B$2:$B$54)=0," ",SUMIF(Очки!$A$2:$A$54,L105,Очки!$B$2:$B$54))+IF(L105="ОРГ",0,$C105)))))</f>
        <v>0</v>
      </c>
      <c r="N105" s="69"/>
      <c r="O105" s="65" t="str">
        <f>IF($A105="вк","В/К",(IF(N105=0,"0",(IF(SUMIF(Очки!$A$2:$A$54,N105,Очки!$B$2:$B$54)=0," ",SUMIF(Очки!$A$2:$A$54,N105,Очки!$B$2:$B$54))+IF(N105="ОРГ",0,$C105)))))</f>
        <v>0</v>
      </c>
      <c r="P105" s="69"/>
      <c r="Q105" s="65" t="str">
        <f>IF($A105="вк","В/К",(IF(P105=0,"0",(IF(SUMIF(Очки!$A$2:$A$54,P105,Очки!$B$2:$B$54)=0," ",SUMIF(Очки!$A$2:$A$54,P105,Очки!$B$2:$B$54))+IF(P105="ОРГ",0,$C105)))))</f>
        <v>0</v>
      </c>
      <c r="R105" s="69"/>
      <c r="S105" s="65" t="str">
        <f>IF($A105="вк","В/К",(IF(R105=0,"0",(IF(SUMIF(Очки!$A$2:$A$54,R105,Очки!$B$2:$B$54)=0," ",SUMIF(Очки!$A$2:$A$54,R105,Очки!$B$2:$B$54))+IF(R105="ОРГ",0,$C105)))))</f>
        <v>0</v>
      </c>
      <c r="T105" s="69"/>
      <c r="U105" s="65" t="str">
        <f>IF($A105="вк","В/К",(IF(T105=0,"0",(IF(SUMIF(Очки!$A$2:$A$54,T105,Очки!$B$2:$B$54)=0," ",SUMIF(Очки!$A$2:$A$54,T105,Очки!$B$2:$B$54))+IF(T105="ОРГ",0,$C105)))))</f>
        <v>0</v>
      </c>
      <c r="V105" s="69"/>
      <c r="W105" s="65" t="str">
        <f>IF($A105="вк","В/К",(IF(V105=0,"0",(IF(SUMIF(Очки!$A$2:$A$54,V105,Очки!$B$2:$B$54)=0," ",SUMIF(Очки!$A$2:$A$54,V105,Очки!$B$2:$B$54))+IF(V105="ОРГ",0,$C105)))))</f>
        <v>0</v>
      </c>
      <c r="X105" s="69"/>
      <c r="Y105" s="65" t="str">
        <f>IF($A105="вк","В/К",(IF(X105=0,"0",(IF(SUMIF(Очки!$A$2:$A$54,X105,Очки!$B$2:$B$54)=0," ",SUMIF(Очки!$A$2:$A$54,X105,Очки!$B$2:$B$54))+IF(X105="ОРГ",0,$C105)))))</f>
        <v>0</v>
      </c>
      <c r="Z105" s="69"/>
      <c r="AA105" s="65" t="str">
        <f>IF($A105="вк","В/К",(IF(Z105=0,"0",(IF(SUMIF(Очки!$A$2:$A$54,Z105,Очки!$B$2:$B$54)=0," ",SUMIF(Очки!$A$2:$A$54,Z105,Очки!$B$2:$B$54))+IF(Z105="ОРГ",0,$C105)))))</f>
        <v>0</v>
      </c>
      <c r="AB105" s="69"/>
      <c r="AC105" s="65" t="str">
        <f>IF($A105="вк","В/К",(IF(AB105=0,"0",(IF(SUMIF(Очки!$A$2:$A$54,AB105,Очки!$B$2:$B$54)=0," ",SUMIF(Очки!$A$2:$A$54,AB105,Очки!$B$2:$B$54))+IF(AB105="ОРГ",0,$C105)))))</f>
        <v>0</v>
      </c>
      <c r="AD105" s="69"/>
      <c r="AE105" s="65" t="str">
        <f>IF($A105="вк","В/К",(IF(AD105=0,"0",(IF(SUMIF(Очки!$A$2:$A$54,AD105,Очки!$B$2:$B$54)=0," ",SUMIF(Очки!$A$2:$A$54,AD105,Очки!$B$2:$B$54))+IF(AD105="ОРГ",0,$C105)))))</f>
        <v>0</v>
      </c>
      <c r="AF105" s="69"/>
      <c r="AG105" s="65" t="str">
        <f>IF($A105="вк","В/К",(IF(AF105=0,"0",(IF(SUMIF(Очки!$A$2:$A$54,AF105,Очки!$B$2:$B$54)=0," ",SUMIF(Очки!$A$2:$A$54,AF105,Очки!$B$2:$B$54))+IF(AF105="ОРГ",0,$C105)))))</f>
        <v>0</v>
      </c>
      <c r="AH105" s="69"/>
      <c r="AI105" s="65" t="str">
        <f>IF($A105="вк","В/К",(IF(AH105=0,"0",(IF(SUMIF(Очки!$A$2:$A$54,AH105,Очки!$B$2:$B$54)=0," ",SUMIF(Очки!$A$2:$A$54,AH105,Очки!$B$2:$B$54))+IF(AH105="ОРГ",0,$C105)))))</f>
        <v>0</v>
      </c>
      <c r="AJ105" s="84"/>
      <c r="AK105" s="84"/>
      <c r="AL105" s="84"/>
      <c r="AM105" s="82"/>
      <c r="AN105" s="82"/>
    </row>
    <row r="106" spans="1:41" s="81" customFormat="1" ht="13.5" customHeight="1" x14ac:dyDescent="0.2">
      <c r="A106" s="56" t="s">
        <v>22</v>
      </c>
      <c r="B106" s="59">
        <f t="shared" si="6"/>
        <v>0</v>
      </c>
      <c r="C106" s="66">
        <f>SUMIF(Коэффициенты!$A$2:$A$68,D106,Коэффициенты!$B$2:$B$68)</f>
        <v>2</v>
      </c>
      <c r="D106" s="67">
        <f t="shared" si="7"/>
        <v>35</v>
      </c>
      <c r="E106" s="67">
        <v>1981</v>
      </c>
      <c r="F106" s="75" t="s">
        <v>101</v>
      </c>
      <c r="G106" s="75" t="s">
        <v>88</v>
      </c>
      <c r="H106" s="69"/>
      <c r="I106" s="65" t="str">
        <f>IF($A106="вк","В/К",(IF(H106=0,"0",(IF(SUMIF(Очки!$A$2:$A$54,H106,Очки!$B$2:$B$54)=0," ",SUMIF(Очки!$A$2:$A$54,H106,Очки!$B$2:$B$54))+IF(H106="ОРГ",0,$C106)))))</f>
        <v>0</v>
      </c>
      <c r="J106" s="69"/>
      <c r="K106" s="65" t="str">
        <f>IF($A106="вк","В/К",(IF(J106=0,"0",(IF(SUMIF(Очки!$A$2:$A$54,J106,Очки!$B$2:$B$54)=0," ",SUMIF(Очки!$A$2:$A$54,J106,Очки!$B$2:$B$54))+IF(J106="ОРГ",0,$C106)))))</f>
        <v>0</v>
      </c>
      <c r="L106" s="69"/>
      <c r="M106" s="65" t="str">
        <f>IF($A106="вк","В/К",(IF(L106=0,"0",(IF(SUMIF(Очки!$A$2:$A$54,L106,Очки!$B$2:$B$54)=0," ",SUMIF(Очки!$A$2:$A$54,L106,Очки!$B$2:$B$54))+IF(L106="ОРГ",0,$C106)))))</f>
        <v>0</v>
      </c>
      <c r="N106" s="69"/>
      <c r="O106" s="65" t="str">
        <f>IF($A106="вк","В/К",(IF(N106=0,"0",(IF(SUMIF(Очки!$A$2:$A$54,N106,Очки!$B$2:$B$54)=0," ",SUMIF(Очки!$A$2:$A$54,N106,Очки!$B$2:$B$54))+IF(N106="ОРГ",0,$C106)))))</f>
        <v>0</v>
      </c>
      <c r="P106" s="69"/>
      <c r="Q106" s="65" t="str">
        <f>IF($A106="вк","В/К",(IF(P106=0,"0",(IF(SUMIF(Очки!$A$2:$A$54,P106,Очки!$B$2:$B$54)=0," ",SUMIF(Очки!$A$2:$A$54,P106,Очки!$B$2:$B$54))+IF(P106="ОРГ",0,$C106)))))</f>
        <v>0</v>
      </c>
      <c r="R106" s="69"/>
      <c r="S106" s="65" t="str">
        <f>IF($A106="вк","В/К",(IF(R106=0,"0",(IF(SUMIF(Очки!$A$2:$A$54,R106,Очки!$B$2:$B$54)=0," ",SUMIF(Очки!$A$2:$A$54,R106,Очки!$B$2:$B$54))+IF(R106="ОРГ",0,$C106)))))</f>
        <v>0</v>
      </c>
      <c r="T106" s="69"/>
      <c r="U106" s="65" t="str">
        <f>IF($A106="вк","В/К",(IF(T106=0,"0",(IF(SUMIF(Очки!$A$2:$A$54,T106,Очки!$B$2:$B$54)=0," ",SUMIF(Очки!$A$2:$A$54,T106,Очки!$B$2:$B$54))+IF(T106="ОРГ",0,$C106)))))</f>
        <v>0</v>
      </c>
      <c r="V106" s="69"/>
      <c r="W106" s="65" t="str">
        <f>IF($A106="вк","В/К",(IF(V106=0,"0",(IF(SUMIF(Очки!$A$2:$A$54,V106,Очки!$B$2:$B$54)=0," ",SUMIF(Очки!$A$2:$A$54,V106,Очки!$B$2:$B$54))+IF(V106="ОРГ",0,$C106)))))</f>
        <v>0</v>
      </c>
      <c r="X106" s="69"/>
      <c r="Y106" s="65" t="str">
        <f>IF($A106="вк","В/К",(IF(X106=0,"0",(IF(SUMIF(Очки!$A$2:$A$54,X106,Очки!$B$2:$B$54)=0," ",SUMIF(Очки!$A$2:$A$54,X106,Очки!$B$2:$B$54))+IF(X106="ОРГ",0,$C106)))))</f>
        <v>0</v>
      </c>
      <c r="Z106" s="69"/>
      <c r="AA106" s="65" t="str">
        <f>IF($A106="вк","В/К",(IF(Z106=0,"0",(IF(SUMIF(Очки!$A$2:$A$54,Z106,Очки!$B$2:$B$54)=0," ",SUMIF(Очки!$A$2:$A$54,Z106,Очки!$B$2:$B$54))+IF(Z106="ОРГ",0,$C106)))))</f>
        <v>0</v>
      </c>
      <c r="AB106" s="69"/>
      <c r="AC106" s="65" t="str">
        <f>IF($A106="вк","В/К",(IF(AB106=0,"0",(IF(SUMIF(Очки!$A$2:$A$54,AB106,Очки!$B$2:$B$54)=0," ",SUMIF(Очки!$A$2:$A$54,AB106,Очки!$B$2:$B$54))+IF(AB106="ОРГ",0,$C106)))))</f>
        <v>0</v>
      </c>
      <c r="AD106" s="69"/>
      <c r="AE106" s="65" t="str">
        <f>IF($A106="вк","В/К",(IF(AD106=0,"0",(IF(SUMIF(Очки!$A$2:$A$54,AD106,Очки!$B$2:$B$54)=0," ",SUMIF(Очки!$A$2:$A$54,AD106,Очки!$B$2:$B$54))+IF(AD106="ОРГ",0,$C106)))))</f>
        <v>0</v>
      </c>
      <c r="AF106" s="69"/>
      <c r="AG106" s="65" t="str">
        <f>IF($A106="вк","В/К",(IF(AF106=0,"0",(IF(SUMIF(Очки!$A$2:$A$54,AF106,Очки!$B$2:$B$54)=0," ",SUMIF(Очки!$A$2:$A$54,AF106,Очки!$B$2:$B$54))+IF(AF106="ОРГ",0,$C106)))))</f>
        <v>0</v>
      </c>
      <c r="AH106" s="69"/>
      <c r="AI106" s="65" t="str">
        <f>IF($A106="вк","В/К",(IF(AH106=0,"0",(IF(SUMIF(Очки!$A$2:$A$54,AH106,Очки!$B$2:$B$54)=0," ",SUMIF(Очки!$A$2:$A$54,AH106,Очки!$B$2:$B$54))+IF(AH106="ОРГ",0,$C106)))))</f>
        <v>0</v>
      </c>
      <c r="AJ106" s="84"/>
      <c r="AK106" s="84"/>
      <c r="AL106" s="84"/>
      <c r="AM106" s="82"/>
      <c r="AN106" s="82"/>
    </row>
    <row r="107" spans="1:41" s="81" customFormat="1" ht="13.5" customHeight="1" x14ac:dyDescent="0.2">
      <c r="A107" s="56" t="s">
        <v>22</v>
      </c>
      <c r="B107" s="59">
        <f t="shared" si="6"/>
        <v>0</v>
      </c>
      <c r="C107" s="66">
        <f>SUMIF(Коэффициенты!$A$2:$A$68,D107,Коэффициенты!$B$2:$B$68)</f>
        <v>0</v>
      </c>
      <c r="D107" s="67">
        <f t="shared" si="7"/>
        <v>19</v>
      </c>
      <c r="E107" s="67">
        <v>1997</v>
      </c>
      <c r="F107" s="75" t="s">
        <v>102</v>
      </c>
      <c r="G107" s="75" t="s">
        <v>88</v>
      </c>
      <c r="H107" s="69"/>
      <c r="I107" s="65" t="str">
        <f>IF($A107="вк","В/К",(IF(H107=0,"0",(IF(SUMIF(Очки!$A$2:$A$54,H107,Очки!$B$2:$B$54)=0," ",SUMIF(Очки!$A$2:$A$54,H107,Очки!$B$2:$B$54))+IF(H107="ОРГ",0,$C107)))))</f>
        <v>0</v>
      </c>
      <c r="J107" s="69"/>
      <c r="K107" s="65" t="str">
        <f>IF($A107="вк","В/К",(IF(J107=0,"0",(IF(SUMIF(Очки!$A$2:$A$54,J107,Очки!$B$2:$B$54)=0," ",SUMIF(Очки!$A$2:$A$54,J107,Очки!$B$2:$B$54))+IF(J107="ОРГ",0,$C107)))))</f>
        <v>0</v>
      </c>
      <c r="L107" s="69"/>
      <c r="M107" s="65" t="str">
        <f>IF($A107="вк","В/К",(IF(L107=0,"0",(IF(SUMIF(Очки!$A$2:$A$54,L107,Очки!$B$2:$B$54)=0," ",SUMIF(Очки!$A$2:$A$54,L107,Очки!$B$2:$B$54))+IF(L107="ОРГ",0,$C107)))))</f>
        <v>0</v>
      </c>
      <c r="N107" s="69"/>
      <c r="O107" s="65" t="str">
        <f>IF($A107="вк","В/К",(IF(N107=0,"0",(IF(SUMIF(Очки!$A$2:$A$54,N107,Очки!$B$2:$B$54)=0," ",SUMIF(Очки!$A$2:$A$54,N107,Очки!$B$2:$B$54))+IF(N107="ОРГ",0,$C107)))))</f>
        <v>0</v>
      </c>
      <c r="P107" s="69"/>
      <c r="Q107" s="65" t="str">
        <f>IF($A107="вк","В/К",(IF(P107=0,"0",(IF(SUMIF(Очки!$A$2:$A$54,P107,Очки!$B$2:$B$54)=0," ",SUMIF(Очки!$A$2:$A$54,P107,Очки!$B$2:$B$54))+IF(P107="ОРГ",0,$C107)))))</f>
        <v>0</v>
      </c>
      <c r="R107" s="69"/>
      <c r="S107" s="65" t="str">
        <f>IF($A107="вк","В/К",(IF(R107=0,"0",(IF(SUMIF(Очки!$A$2:$A$54,R107,Очки!$B$2:$B$54)=0," ",SUMIF(Очки!$A$2:$A$54,R107,Очки!$B$2:$B$54))+IF(R107="ОРГ",0,$C107)))))</f>
        <v>0</v>
      </c>
      <c r="T107" s="69"/>
      <c r="U107" s="65" t="str">
        <f>IF($A107="вк","В/К",(IF(T107=0,"0",(IF(SUMIF(Очки!$A$2:$A$54,T107,Очки!$B$2:$B$54)=0," ",SUMIF(Очки!$A$2:$A$54,T107,Очки!$B$2:$B$54))+IF(T107="ОРГ",0,$C107)))))</f>
        <v>0</v>
      </c>
      <c r="V107" s="69"/>
      <c r="W107" s="65" t="str">
        <f>IF($A107="вк","В/К",(IF(V107=0,"0",(IF(SUMIF(Очки!$A$2:$A$54,V107,Очки!$B$2:$B$54)=0," ",SUMIF(Очки!$A$2:$A$54,V107,Очки!$B$2:$B$54))+IF(V107="ОРГ",0,$C107)))))</f>
        <v>0</v>
      </c>
      <c r="X107" s="69"/>
      <c r="Y107" s="65" t="str">
        <f>IF($A107="вк","В/К",(IF(X107=0,"0",(IF(SUMIF(Очки!$A$2:$A$54,X107,Очки!$B$2:$B$54)=0," ",SUMIF(Очки!$A$2:$A$54,X107,Очки!$B$2:$B$54))+IF(X107="ОРГ",0,$C107)))))</f>
        <v>0</v>
      </c>
      <c r="Z107" s="69"/>
      <c r="AA107" s="65" t="str">
        <f>IF($A107="вк","В/К",(IF(Z107=0,"0",(IF(SUMIF(Очки!$A$2:$A$54,Z107,Очки!$B$2:$B$54)=0," ",SUMIF(Очки!$A$2:$A$54,Z107,Очки!$B$2:$B$54))+IF(Z107="ОРГ",0,$C107)))))</f>
        <v>0</v>
      </c>
      <c r="AB107" s="69"/>
      <c r="AC107" s="65" t="str">
        <f>IF($A107="вк","В/К",(IF(AB107=0,"0",(IF(SUMIF(Очки!$A$2:$A$54,AB107,Очки!$B$2:$B$54)=0," ",SUMIF(Очки!$A$2:$A$54,AB107,Очки!$B$2:$B$54))+IF(AB107="ОРГ",0,$C107)))))</f>
        <v>0</v>
      </c>
      <c r="AD107" s="69"/>
      <c r="AE107" s="65" t="str">
        <f>IF($A107="вк","В/К",(IF(AD107=0,"0",(IF(SUMIF(Очки!$A$2:$A$54,AD107,Очки!$B$2:$B$54)=0," ",SUMIF(Очки!$A$2:$A$54,AD107,Очки!$B$2:$B$54))+IF(AD107="ОРГ",0,$C107)))))</f>
        <v>0</v>
      </c>
      <c r="AF107" s="69"/>
      <c r="AG107" s="65" t="str">
        <f>IF($A107="вк","В/К",(IF(AF107=0,"0",(IF(SUMIF(Очки!$A$2:$A$54,AF107,Очки!$B$2:$B$54)=0," ",SUMIF(Очки!$A$2:$A$54,AF107,Очки!$B$2:$B$54))+IF(AF107="ОРГ",0,$C107)))))</f>
        <v>0</v>
      </c>
      <c r="AH107" s="69"/>
      <c r="AI107" s="65" t="str">
        <f>IF($A107="вк","В/К",(IF(AH107=0,"0",(IF(SUMIF(Очки!$A$2:$A$54,AH107,Очки!$B$2:$B$54)=0," ",SUMIF(Очки!$A$2:$A$54,AH107,Очки!$B$2:$B$54))+IF(AH107="ОРГ",0,$C107)))))</f>
        <v>0</v>
      </c>
      <c r="AJ107" s="84"/>
      <c r="AK107" s="84"/>
      <c r="AL107"/>
      <c r="AM107"/>
      <c r="AN107"/>
    </row>
    <row r="108" spans="1:41" s="81" customFormat="1" ht="13.5" customHeight="1" x14ac:dyDescent="0.2">
      <c r="A108" s="56" t="s">
        <v>22</v>
      </c>
      <c r="B108" s="59">
        <f t="shared" si="6"/>
        <v>0</v>
      </c>
      <c r="C108" s="66">
        <f>SUMIF(Коэффициенты!$A$2:$A$68,D108,Коэффициенты!$B$2:$B$68)</f>
        <v>0</v>
      </c>
      <c r="D108" s="67">
        <f t="shared" si="7"/>
        <v>25</v>
      </c>
      <c r="E108" s="67">
        <v>1991</v>
      </c>
      <c r="F108" s="75" t="s">
        <v>103</v>
      </c>
      <c r="G108" s="75" t="s">
        <v>100</v>
      </c>
      <c r="H108" s="69"/>
      <c r="I108" s="65" t="str">
        <f>IF($A108="вк","В/К",(IF(H108=0,"0",(IF(SUMIF(Очки!$A$2:$A$54,H108,Очки!$B$2:$B$54)=0," ",SUMIF(Очки!$A$2:$A$54,H108,Очки!$B$2:$B$54))+IF(H108="ОРГ",0,$C108)))))</f>
        <v>0</v>
      </c>
      <c r="J108" s="69"/>
      <c r="K108" s="65" t="str">
        <f>IF($A108="вк","В/К",(IF(J108=0,"0",(IF(SUMIF(Очки!$A$2:$A$54,J108,Очки!$B$2:$B$54)=0," ",SUMIF(Очки!$A$2:$A$54,J108,Очки!$B$2:$B$54))+IF(J108="ОРГ",0,$C108)))))</f>
        <v>0</v>
      </c>
      <c r="L108" s="69"/>
      <c r="M108" s="65" t="str">
        <f>IF($A108="вк","В/К",(IF(L108=0,"0",(IF(SUMIF(Очки!$A$2:$A$54,L108,Очки!$B$2:$B$54)=0," ",SUMIF(Очки!$A$2:$A$54,L108,Очки!$B$2:$B$54))+IF(L108="ОРГ",0,$C108)))))</f>
        <v>0</v>
      </c>
      <c r="N108" s="69"/>
      <c r="O108" s="65" t="str">
        <f>IF($A108="вк","В/К",(IF(N108=0,"0",(IF(SUMIF(Очки!$A$2:$A$54,N108,Очки!$B$2:$B$54)=0," ",SUMIF(Очки!$A$2:$A$54,N108,Очки!$B$2:$B$54))+IF(N108="ОРГ",0,$C108)))))</f>
        <v>0</v>
      </c>
      <c r="P108" s="69"/>
      <c r="Q108" s="65" t="str">
        <f>IF($A108="вк","В/К",(IF(P108=0,"0",(IF(SUMIF(Очки!$A$2:$A$54,P108,Очки!$B$2:$B$54)=0," ",SUMIF(Очки!$A$2:$A$54,P108,Очки!$B$2:$B$54))+IF(P108="ОРГ",0,$C108)))))</f>
        <v>0</v>
      </c>
      <c r="R108" s="69"/>
      <c r="S108" s="65" t="str">
        <f>IF($A108="вк","В/К",(IF(R108=0,"0",(IF(SUMIF(Очки!$A$2:$A$54,R108,Очки!$B$2:$B$54)=0," ",SUMIF(Очки!$A$2:$A$54,R108,Очки!$B$2:$B$54))+IF(R108="ОРГ",0,$C108)))))</f>
        <v>0</v>
      </c>
      <c r="T108" s="69"/>
      <c r="U108" s="65" t="str">
        <f>IF($A108="вк","В/К",(IF(T108=0,"0",(IF(SUMIF(Очки!$A$2:$A$54,T108,Очки!$B$2:$B$54)=0," ",SUMIF(Очки!$A$2:$A$54,T108,Очки!$B$2:$B$54))+IF(T108="ОРГ",0,$C108)))))</f>
        <v>0</v>
      </c>
      <c r="V108" s="69"/>
      <c r="W108" s="65" t="str">
        <f>IF($A108="вк","В/К",(IF(V108=0,"0",(IF(SUMIF(Очки!$A$2:$A$54,V108,Очки!$B$2:$B$54)=0," ",SUMIF(Очки!$A$2:$A$54,V108,Очки!$B$2:$B$54))+IF(V108="ОРГ",0,$C108)))))</f>
        <v>0</v>
      </c>
      <c r="X108" s="69"/>
      <c r="Y108" s="65" t="str">
        <f>IF($A108="вк","В/К",(IF(X108=0,"0",(IF(SUMIF(Очки!$A$2:$A$54,X108,Очки!$B$2:$B$54)=0," ",SUMIF(Очки!$A$2:$A$54,X108,Очки!$B$2:$B$54))+IF(X108="ОРГ",0,$C108)))))</f>
        <v>0</v>
      </c>
      <c r="Z108" s="69"/>
      <c r="AA108" s="65" t="str">
        <f>IF($A108="вк","В/К",(IF(Z108=0,"0",(IF(SUMIF(Очки!$A$2:$A$54,Z108,Очки!$B$2:$B$54)=0," ",SUMIF(Очки!$A$2:$A$54,Z108,Очки!$B$2:$B$54))+IF(Z108="ОРГ",0,$C108)))))</f>
        <v>0</v>
      </c>
      <c r="AB108" s="69"/>
      <c r="AC108" s="65" t="str">
        <f>IF($A108="вк","В/К",(IF(AB108=0,"0",(IF(SUMIF(Очки!$A$2:$A$54,AB108,Очки!$B$2:$B$54)=0," ",SUMIF(Очки!$A$2:$A$54,AB108,Очки!$B$2:$B$54))+IF(AB108="ОРГ",0,$C108)))))</f>
        <v>0</v>
      </c>
      <c r="AD108" s="69"/>
      <c r="AE108" s="65" t="str">
        <f>IF($A108="вк","В/К",(IF(AD108=0,"0",(IF(SUMIF(Очки!$A$2:$A$54,AD108,Очки!$B$2:$B$54)=0," ",SUMIF(Очки!$A$2:$A$54,AD108,Очки!$B$2:$B$54))+IF(AD108="ОРГ",0,$C108)))))</f>
        <v>0</v>
      </c>
      <c r="AF108" s="69"/>
      <c r="AG108" s="65" t="str">
        <f>IF($A108="вк","В/К",(IF(AF108=0,"0",(IF(SUMIF(Очки!$A$2:$A$54,AF108,Очки!$B$2:$B$54)=0," ",SUMIF(Очки!$A$2:$A$54,AF108,Очки!$B$2:$B$54))+IF(AF108="ОРГ",0,$C108)))))</f>
        <v>0</v>
      </c>
      <c r="AH108" s="69"/>
      <c r="AI108" s="65" t="str">
        <f>IF($A108="вк","В/К",(IF(AH108=0,"0",(IF(SUMIF(Очки!$A$2:$A$54,AH108,Очки!$B$2:$B$54)=0," ",SUMIF(Очки!$A$2:$A$54,AH108,Очки!$B$2:$B$54))+IF(AH108="ОРГ",0,$C108)))))</f>
        <v>0</v>
      </c>
      <c r="AJ108" s="84"/>
      <c r="AK108" s="84"/>
      <c r="AL108"/>
      <c r="AM108"/>
      <c r="AN108"/>
      <c r="AO108" s="82"/>
    </row>
    <row r="109" spans="1:41" s="81" customFormat="1" ht="13.5" customHeight="1" x14ac:dyDescent="0.2">
      <c r="A109" s="56" t="s">
        <v>22</v>
      </c>
      <c r="B109" s="59">
        <f t="shared" si="6"/>
        <v>0</v>
      </c>
      <c r="C109" s="66">
        <f>SUMIF(Коэффициенты!$A$2:$A$68,D109,Коэффициенты!$B$2:$B$68)</f>
        <v>0</v>
      </c>
      <c r="D109" s="67">
        <f t="shared" si="7"/>
        <v>30</v>
      </c>
      <c r="E109" s="67">
        <v>1986</v>
      </c>
      <c r="F109" s="75" t="s">
        <v>104</v>
      </c>
      <c r="G109" s="75" t="s">
        <v>100</v>
      </c>
      <c r="H109" s="69"/>
      <c r="I109" s="65" t="str">
        <f>IF($A109="вк","В/К",(IF(H109=0,"0",(IF(SUMIF(Очки!$A$2:$A$54,H109,Очки!$B$2:$B$54)=0," ",SUMIF(Очки!$A$2:$A$54,H109,Очки!$B$2:$B$54))+IF(H109="ОРГ",0,$C109)))))</f>
        <v>0</v>
      </c>
      <c r="J109" s="69"/>
      <c r="K109" s="65" t="str">
        <f>IF($A109="вк","В/К",(IF(J109=0,"0",(IF(SUMIF(Очки!$A$2:$A$54,J109,Очки!$B$2:$B$54)=0," ",SUMIF(Очки!$A$2:$A$54,J109,Очки!$B$2:$B$54))+IF(J109="ОРГ",0,$C109)))))</f>
        <v>0</v>
      </c>
      <c r="L109" s="69"/>
      <c r="M109" s="65" t="str">
        <f>IF($A109="вк","В/К",(IF(L109=0,"0",(IF(SUMIF(Очки!$A$2:$A$54,L109,Очки!$B$2:$B$54)=0," ",SUMIF(Очки!$A$2:$A$54,L109,Очки!$B$2:$B$54))+IF(L109="ОРГ",0,$C109)))))</f>
        <v>0</v>
      </c>
      <c r="N109" s="69"/>
      <c r="O109" s="65" t="str">
        <f>IF($A109="вк","В/К",(IF(N109=0,"0",(IF(SUMIF(Очки!$A$2:$A$54,N109,Очки!$B$2:$B$54)=0," ",SUMIF(Очки!$A$2:$A$54,N109,Очки!$B$2:$B$54))+IF(N109="ОРГ",0,$C109)))))</f>
        <v>0</v>
      </c>
      <c r="P109" s="69"/>
      <c r="Q109" s="65" t="str">
        <f>IF($A109="вк","В/К",(IF(P109=0,"0",(IF(SUMIF(Очки!$A$2:$A$54,P109,Очки!$B$2:$B$54)=0," ",SUMIF(Очки!$A$2:$A$54,P109,Очки!$B$2:$B$54))+IF(P109="ОРГ",0,$C109)))))</f>
        <v>0</v>
      </c>
      <c r="R109" s="69"/>
      <c r="S109" s="65" t="str">
        <f>IF($A109="вк","В/К",(IF(R109=0,"0",(IF(SUMIF(Очки!$A$2:$A$54,R109,Очки!$B$2:$B$54)=0," ",SUMIF(Очки!$A$2:$A$54,R109,Очки!$B$2:$B$54))+IF(R109="ОРГ",0,$C109)))))</f>
        <v>0</v>
      </c>
      <c r="T109" s="69"/>
      <c r="U109" s="65" t="str">
        <f>IF($A109="вк","В/К",(IF(T109=0,"0",(IF(SUMIF(Очки!$A$2:$A$54,T109,Очки!$B$2:$B$54)=0," ",SUMIF(Очки!$A$2:$A$54,T109,Очки!$B$2:$B$54))+IF(T109="ОРГ",0,$C109)))))</f>
        <v>0</v>
      </c>
      <c r="V109" s="69"/>
      <c r="W109" s="65" t="str">
        <f>IF($A109="вк","В/К",(IF(V109=0,"0",(IF(SUMIF(Очки!$A$2:$A$54,V109,Очки!$B$2:$B$54)=0," ",SUMIF(Очки!$A$2:$A$54,V109,Очки!$B$2:$B$54))+IF(V109="ОРГ",0,$C109)))))</f>
        <v>0</v>
      </c>
      <c r="X109" s="69"/>
      <c r="Y109" s="65" t="str">
        <f>IF($A109="вк","В/К",(IF(X109=0,"0",(IF(SUMIF(Очки!$A$2:$A$54,X109,Очки!$B$2:$B$54)=0," ",SUMIF(Очки!$A$2:$A$54,X109,Очки!$B$2:$B$54))+IF(X109="ОРГ",0,$C109)))))</f>
        <v>0</v>
      </c>
      <c r="Z109" s="69"/>
      <c r="AA109" s="65" t="str">
        <f>IF($A109="вк","В/К",(IF(Z109=0,"0",(IF(SUMIF(Очки!$A$2:$A$54,Z109,Очки!$B$2:$B$54)=0," ",SUMIF(Очки!$A$2:$A$54,Z109,Очки!$B$2:$B$54))+IF(Z109="ОРГ",0,$C109)))))</f>
        <v>0</v>
      </c>
      <c r="AB109" s="69"/>
      <c r="AC109" s="65" t="str">
        <f>IF($A109="вк","В/К",(IF(AB109=0,"0",(IF(SUMIF(Очки!$A$2:$A$54,AB109,Очки!$B$2:$B$54)=0," ",SUMIF(Очки!$A$2:$A$54,AB109,Очки!$B$2:$B$54))+IF(AB109="ОРГ",0,$C109)))))</f>
        <v>0</v>
      </c>
      <c r="AD109" s="69"/>
      <c r="AE109" s="65" t="str">
        <f>IF($A109="вк","В/К",(IF(AD109=0,"0",(IF(SUMIF(Очки!$A$2:$A$54,AD109,Очки!$B$2:$B$54)=0," ",SUMIF(Очки!$A$2:$A$54,AD109,Очки!$B$2:$B$54))+IF(AD109="ОРГ",0,$C109)))))</f>
        <v>0</v>
      </c>
      <c r="AF109" s="69"/>
      <c r="AG109" s="65" t="str">
        <f>IF($A109="вк","В/К",(IF(AF109=0,"0",(IF(SUMIF(Очки!$A$2:$A$54,AF109,Очки!$B$2:$B$54)=0," ",SUMIF(Очки!$A$2:$A$54,AF109,Очки!$B$2:$B$54))+IF(AF109="ОРГ",0,$C109)))))</f>
        <v>0</v>
      </c>
      <c r="AH109" s="69"/>
      <c r="AI109" s="65" t="str">
        <f>IF($A109="вк","В/К",(IF(AH109=0,"0",(IF(SUMIF(Очки!$A$2:$A$54,AH109,Очки!$B$2:$B$54)=0," ",SUMIF(Очки!$A$2:$A$54,AH109,Очки!$B$2:$B$54))+IF(AH109="ОРГ",0,$C109)))))</f>
        <v>0</v>
      </c>
      <c r="AJ109" s="84"/>
      <c r="AK109" s="84"/>
      <c r="AL109"/>
      <c r="AM109"/>
      <c r="AN109"/>
      <c r="AO109" s="82"/>
    </row>
    <row r="110" spans="1:41" s="81" customFormat="1" ht="13.5" customHeight="1" x14ac:dyDescent="0.2">
      <c r="A110" s="56" t="s">
        <v>22</v>
      </c>
      <c r="B110" s="59">
        <f t="shared" si="6"/>
        <v>0</v>
      </c>
      <c r="C110" s="66">
        <f>SUMIF(Коэффициенты!$A$2:$A$68,D110,Коэффициенты!$B$2:$B$68)</f>
        <v>2</v>
      </c>
      <c r="D110" s="67">
        <f t="shared" si="7"/>
        <v>36</v>
      </c>
      <c r="E110" s="67">
        <v>1980</v>
      </c>
      <c r="F110" s="75" t="s">
        <v>105</v>
      </c>
      <c r="G110" s="75" t="s">
        <v>88</v>
      </c>
      <c r="H110" s="69"/>
      <c r="I110" s="65" t="str">
        <f>IF($A110="вк","В/К",(IF(H110=0,"0",(IF(SUMIF(Очки!$A$2:$A$54,H110,Очки!$B$2:$B$54)=0," ",SUMIF(Очки!$A$2:$A$54,H110,Очки!$B$2:$B$54))+IF(H110="ОРГ",0,$C110)))))</f>
        <v>0</v>
      </c>
      <c r="J110" s="69"/>
      <c r="K110" s="65" t="str">
        <f>IF($A110="вк","В/К",(IF(J110=0,"0",(IF(SUMIF(Очки!$A$2:$A$54,J110,Очки!$B$2:$B$54)=0," ",SUMIF(Очки!$A$2:$A$54,J110,Очки!$B$2:$B$54))+IF(J110="ОРГ",0,$C110)))))</f>
        <v>0</v>
      </c>
      <c r="L110" s="69"/>
      <c r="M110" s="65" t="str">
        <f>IF($A110="вк","В/К",(IF(L110=0,"0",(IF(SUMIF(Очки!$A$2:$A$54,L110,Очки!$B$2:$B$54)=0," ",SUMIF(Очки!$A$2:$A$54,L110,Очки!$B$2:$B$54))+IF(L110="ОРГ",0,$C110)))))</f>
        <v>0</v>
      </c>
      <c r="N110" s="69"/>
      <c r="O110" s="65" t="str">
        <f>IF($A110="вк","В/К",(IF(N110=0,"0",(IF(SUMIF(Очки!$A$2:$A$54,N110,Очки!$B$2:$B$54)=0," ",SUMIF(Очки!$A$2:$A$54,N110,Очки!$B$2:$B$54))+IF(N110="ОРГ",0,$C110)))))</f>
        <v>0</v>
      </c>
      <c r="P110" s="69"/>
      <c r="Q110" s="65" t="str">
        <f>IF($A110="вк","В/К",(IF(P110=0,"0",(IF(SUMIF(Очки!$A$2:$A$54,P110,Очки!$B$2:$B$54)=0," ",SUMIF(Очки!$A$2:$A$54,P110,Очки!$B$2:$B$54))+IF(P110="ОРГ",0,$C110)))))</f>
        <v>0</v>
      </c>
      <c r="R110" s="69"/>
      <c r="S110" s="65" t="str">
        <f>IF($A110="вк","В/К",(IF(R110=0,"0",(IF(SUMIF(Очки!$A$2:$A$54,R110,Очки!$B$2:$B$54)=0," ",SUMIF(Очки!$A$2:$A$54,R110,Очки!$B$2:$B$54))+IF(R110="ОРГ",0,$C110)))))</f>
        <v>0</v>
      </c>
      <c r="T110" s="69"/>
      <c r="U110" s="65" t="str">
        <f>IF($A110="вк","В/К",(IF(T110=0,"0",(IF(SUMIF(Очки!$A$2:$A$54,T110,Очки!$B$2:$B$54)=0," ",SUMIF(Очки!$A$2:$A$54,T110,Очки!$B$2:$B$54))+IF(T110="ОРГ",0,$C110)))))</f>
        <v>0</v>
      </c>
      <c r="V110" s="69"/>
      <c r="W110" s="65" t="str">
        <f>IF($A110="вк","В/К",(IF(V110=0,"0",(IF(SUMIF(Очки!$A$2:$A$54,V110,Очки!$B$2:$B$54)=0," ",SUMIF(Очки!$A$2:$A$54,V110,Очки!$B$2:$B$54))+IF(V110="ОРГ",0,$C110)))))</f>
        <v>0</v>
      </c>
      <c r="X110" s="69"/>
      <c r="Y110" s="65" t="str">
        <f>IF($A110="вк","В/К",(IF(X110=0,"0",(IF(SUMIF(Очки!$A$2:$A$54,X110,Очки!$B$2:$B$54)=0," ",SUMIF(Очки!$A$2:$A$54,X110,Очки!$B$2:$B$54))+IF(X110="ОРГ",0,$C110)))))</f>
        <v>0</v>
      </c>
      <c r="Z110" s="69"/>
      <c r="AA110" s="65" t="str">
        <f>IF($A110="вк","В/К",(IF(Z110=0,"0",(IF(SUMIF(Очки!$A$2:$A$54,Z110,Очки!$B$2:$B$54)=0," ",SUMIF(Очки!$A$2:$A$54,Z110,Очки!$B$2:$B$54))+IF(Z110="ОРГ",0,$C110)))))</f>
        <v>0</v>
      </c>
      <c r="AB110" s="69"/>
      <c r="AC110" s="65" t="str">
        <f>IF($A110="вк","В/К",(IF(AB110=0,"0",(IF(SUMIF(Очки!$A$2:$A$54,AB110,Очки!$B$2:$B$54)=0," ",SUMIF(Очки!$A$2:$A$54,AB110,Очки!$B$2:$B$54))+IF(AB110="ОРГ",0,$C110)))))</f>
        <v>0</v>
      </c>
      <c r="AD110" s="69"/>
      <c r="AE110" s="65" t="str">
        <f>IF($A110="вк","В/К",(IF(AD110=0,"0",(IF(SUMIF(Очки!$A$2:$A$54,AD110,Очки!$B$2:$B$54)=0," ",SUMIF(Очки!$A$2:$A$54,AD110,Очки!$B$2:$B$54))+IF(AD110="ОРГ",0,$C110)))))</f>
        <v>0</v>
      </c>
      <c r="AF110" s="69"/>
      <c r="AG110" s="65" t="str">
        <f>IF($A110="вк","В/К",(IF(AF110=0,"0",(IF(SUMIF(Очки!$A$2:$A$54,AF110,Очки!$B$2:$B$54)=0," ",SUMIF(Очки!$A$2:$A$54,AF110,Очки!$B$2:$B$54))+IF(AF110="ОРГ",0,$C110)))))</f>
        <v>0</v>
      </c>
      <c r="AH110" s="69"/>
      <c r="AI110" s="65" t="str">
        <f>IF($A110="вк","В/К",(IF(AH110=0,"0",(IF(SUMIF(Очки!$A$2:$A$54,AH110,Очки!$B$2:$B$54)=0," ",SUMIF(Очки!$A$2:$A$54,AH110,Очки!$B$2:$B$54))+IF(AH110="ОРГ",0,$C110)))))</f>
        <v>0</v>
      </c>
      <c r="AJ110" s="84"/>
      <c r="AK110" s="84"/>
      <c r="AL110"/>
      <c r="AM110"/>
      <c r="AN110"/>
      <c r="AO110" s="82"/>
    </row>
    <row r="111" spans="1:41" s="83" customFormat="1" ht="13.5" customHeight="1" x14ac:dyDescent="0.2">
      <c r="A111" s="56" t="s">
        <v>22</v>
      </c>
      <c r="B111" s="59">
        <f t="shared" si="6"/>
        <v>0</v>
      </c>
      <c r="C111" s="66">
        <f>SUMIF(Коэффициенты!$A$2:$A$68,D111,Коэффициенты!$B$2:$B$68)</f>
        <v>0</v>
      </c>
      <c r="D111" s="67">
        <f t="shared" si="7"/>
        <v>25</v>
      </c>
      <c r="E111" s="67">
        <v>1991</v>
      </c>
      <c r="F111" s="75" t="s">
        <v>106</v>
      </c>
      <c r="G111" s="75" t="s">
        <v>100</v>
      </c>
      <c r="H111" s="69"/>
      <c r="I111" s="65" t="str">
        <f>IF($A111="вк","В/К",(IF(H111=0,"0",(IF(SUMIF(Очки!$A$2:$A$54,H111,Очки!$B$2:$B$54)=0," ",SUMIF(Очки!$A$2:$A$54,H111,Очки!$B$2:$B$54))+IF(H111="ОРГ",0,$C111)))))</f>
        <v>0</v>
      </c>
      <c r="J111" s="69"/>
      <c r="K111" s="65" t="str">
        <f>IF($A111="вк","В/К",(IF(J111=0,"0",(IF(SUMIF(Очки!$A$2:$A$54,J111,Очки!$B$2:$B$54)=0," ",SUMIF(Очки!$A$2:$A$54,J111,Очки!$B$2:$B$54))+IF(J111="ОРГ",0,$C111)))))</f>
        <v>0</v>
      </c>
      <c r="L111" s="69"/>
      <c r="M111" s="65" t="str">
        <f>IF($A111="вк","В/К",(IF(L111=0,"0",(IF(SUMIF(Очки!$A$2:$A$54,L111,Очки!$B$2:$B$54)=0," ",SUMIF(Очки!$A$2:$A$54,L111,Очки!$B$2:$B$54))+IF(L111="ОРГ",0,$C111)))))</f>
        <v>0</v>
      </c>
      <c r="N111" s="69"/>
      <c r="O111" s="65" t="str">
        <f>IF($A111="вк","В/К",(IF(N111=0,"0",(IF(SUMIF(Очки!$A$2:$A$54,N111,Очки!$B$2:$B$54)=0," ",SUMIF(Очки!$A$2:$A$54,N111,Очки!$B$2:$B$54))+IF(N111="ОРГ",0,$C111)))))</f>
        <v>0</v>
      </c>
      <c r="P111" s="69"/>
      <c r="Q111" s="65" t="str">
        <f>IF($A111="вк","В/К",(IF(P111=0,"0",(IF(SUMIF(Очки!$A$2:$A$54,P111,Очки!$B$2:$B$54)=0," ",SUMIF(Очки!$A$2:$A$54,P111,Очки!$B$2:$B$54))+IF(P111="ОРГ",0,$C111)))))</f>
        <v>0</v>
      </c>
      <c r="R111" s="69"/>
      <c r="S111" s="65" t="str">
        <f>IF($A111="вк","В/К",(IF(R111=0,"0",(IF(SUMIF(Очки!$A$2:$A$54,R111,Очки!$B$2:$B$54)=0," ",SUMIF(Очки!$A$2:$A$54,R111,Очки!$B$2:$B$54))+IF(R111="ОРГ",0,$C111)))))</f>
        <v>0</v>
      </c>
      <c r="T111" s="69"/>
      <c r="U111" s="65" t="str">
        <f>IF($A111="вк","В/К",(IF(T111=0,"0",(IF(SUMIF(Очки!$A$2:$A$54,T111,Очки!$B$2:$B$54)=0," ",SUMIF(Очки!$A$2:$A$54,T111,Очки!$B$2:$B$54))+IF(T111="ОРГ",0,$C111)))))</f>
        <v>0</v>
      </c>
      <c r="V111" s="69"/>
      <c r="W111" s="65" t="str">
        <f>IF($A111="вк","В/К",(IF(V111=0,"0",(IF(SUMIF(Очки!$A$2:$A$54,V111,Очки!$B$2:$B$54)=0," ",SUMIF(Очки!$A$2:$A$54,V111,Очки!$B$2:$B$54))+IF(V111="ОРГ",0,$C111)))))</f>
        <v>0</v>
      </c>
      <c r="X111" s="69"/>
      <c r="Y111" s="65" t="str">
        <f>IF($A111="вк","В/К",(IF(X111=0,"0",(IF(SUMIF(Очки!$A$2:$A$54,X111,Очки!$B$2:$B$54)=0," ",SUMIF(Очки!$A$2:$A$54,X111,Очки!$B$2:$B$54))+IF(X111="ОРГ",0,$C111)))))</f>
        <v>0</v>
      </c>
      <c r="Z111" s="69"/>
      <c r="AA111" s="65" t="str">
        <f>IF($A111="вк","В/К",(IF(Z111=0,"0",(IF(SUMIF(Очки!$A$2:$A$54,Z111,Очки!$B$2:$B$54)=0," ",SUMIF(Очки!$A$2:$A$54,Z111,Очки!$B$2:$B$54))+IF(Z111="ОРГ",0,$C111)))))</f>
        <v>0</v>
      </c>
      <c r="AB111" s="69"/>
      <c r="AC111" s="65" t="str">
        <f>IF($A111="вк","В/К",(IF(AB111=0,"0",(IF(SUMIF(Очки!$A$2:$A$54,AB111,Очки!$B$2:$B$54)=0," ",SUMIF(Очки!$A$2:$A$54,AB111,Очки!$B$2:$B$54))+IF(AB111="ОРГ",0,$C111)))))</f>
        <v>0</v>
      </c>
      <c r="AD111" s="69"/>
      <c r="AE111" s="65" t="str">
        <f>IF($A111="вк","В/К",(IF(AD111=0,"0",(IF(SUMIF(Очки!$A$2:$A$54,AD111,Очки!$B$2:$B$54)=0," ",SUMIF(Очки!$A$2:$A$54,AD111,Очки!$B$2:$B$54))+IF(AD111="ОРГ",0,$C111)))))</f>
        <v>0</v>
      </c>
      <c r="AF111" s="69"/>
      <c r="AG111" s="65" t="str">
        <f>IF($A111="вк","В/К",(IF(AF111=0,"0",(IF(SUMIF(Очки!$A$2:$A$54,AF111,Очки!$B$2:$B$54)=0," ",SUMIF(Очки!$A$2:$A$54,AF111,Очки!$B$2:$B$54))+IF(AF111="ОРГ",0,$C111)))))</f>
        <v>0</v>
      </c>
      <c r="AH111" s="69"/>
      <c r="AI111" s="65" t="str">
        <f>IF($A111="вк","В/К",(IF(AH111=0,"0",(IF(SUMIF(Очки!$A$2:$A$54,AH111,Очки!$B$2:$B$54)=0," ",SUMIF(Очки!$A$2:$A$54,AH111,Очки!$B$2:$B$54))+IF(AH111="ОРГ",0,$C111)))))</f>
        <v>0</v>
      </c>
      <c r="AJ111" s="84"/>
      <c r="AK111" s="84"/>
      <c r="AL111"/>
      <c r="AM111"/>
      <c r="AN111"/>
      <c r="AO111" s="82"/>
    </row>
    <row r="112" spans="1:41" s="83" customFormat="1" ht="13.5" customHeight="1" x14ac:dyDescent="0.2">
      <c r="A112" s="56" t="s">
        <v>22</v>
      </c>
      <c r="B112" s="59">
        <f t="shared" si="6"/>
        <v>0</v>
      </c>
      <c r="C112" s="66">
        <f>SUMIF(Коэффициенты!$A$2:$A$68,D112,Коэффициенты!$B$2:$B$68)</f>
        <v>0</v>
      </c>
      <c r="D112" s="67">
        <f t="shared" si="7"/>
        <v>28</v>
      </c>
      <c r="E112" s="67">
        <v>1988</v>
      </c>
      <c r="F112" s="75" t="s">
        <v>107</v>
      </c>
      <c r="G112" s="75" t="s">
        <v>100</v>
      </c>
      <c r="H112" s="69"/>
      <c r="I112" s="65" t="str">
        <f>IF($A112="вк","В/К",(IF(H112=0,"0",(IF(SUMIF(Очки!$A$2:$A$54,H112,Очки!$B$2:$B$54)=0," ",SUMIF(Очки!$A$2:$A$54,H112,Очки!$B$2:$B$54))+IF(H112="ОРГ",0,$C112)))))</f>
        <v>0</v>
      </c>
      <c r="J112" s="69"/>
      <c r="K112" s="65" t="str">
        <f>IF($A112="вк","В/К",(IF(J112=0,"0",(IF(SUMIF(Очки!$A$2:$A$54,J112,Очки!$B$2:$B$54)=0," ",SUMIF(Очки!$A$2:$A$54,J112,Очки!$B$2:$B$54))+IF(J112="ОРГ",0,$C112)))))</f>
        <v>0</v>
      </c>
      <c r="L112" s="69"/>
      <c r="M112" s="65" t="str">
        <f>IF($A112="вк","В/К",(IF(L112=0,"0",(IF(SUMIF(Очки!$A$2:$A$54,L112,Очки!$B$2:$B$54)=0," ",SUMIF(Очки!$A$2:$A$54,L112,Очки!$B$2:$B$54))+IF(L112="ОРГ",0,$C112)))))</f>
        <v>0</v>
      </c>
      <c r="N112" s="69"/>
      <c r="O112" s="65" t="str">
        <f>IF($A112="вк","В/К",(IF(N112=0,"0",(IF(SUMIF(Очки!$A$2:$A$54,N112,Очки!$B$2:$B$54)=0," ",SUMIF(Очки!$A$2:$A$54,N112,Очки!$B$2:$B$54))+IF(N112="ОРГ",0,$C112)))))</f>
        <v>0</v>
      </c>
      <c r="P112" s="69"/>
      <c r="Q112" s="65" t="str">
        <f>IF($A112="вк","В/К",(IF(P112=0,"0",(IF(SUMIF(Очки!$A$2:$A$54,P112,Очки!$B$2:$B$54)=0," ",SUMIF(Очки!$A$2:$A$54,P112,Очки!$B$2:$B$54))+IF(P112="ОРГ",0,$C112)))))</f>
        <v>0</v>
      </c>
      <c r="R112" s="69"/>
      <c r="S112" s="65" t="str">
        <f>IF($A112="вк","В/К",(IF(R112=0,"0",(IF(SUMIF(Очки!$A$2:$A$54,R112,Очки!$B$2:$B$54)=0," ",SUMIF(Очки!$A$2:$A$54,R112,Очки!$B$2:$B$54))+IF(R112="ОРГ",0,$C112)))))</f>
        <v>0</v>
      </c>
      <c r="T112" s="69"/>
      <c r="U112" s="65" t="str">
        <f>IF($A112="вк","В/К",(IF(T112=0,"0",(IF(SUMIF(Очки!$A$2:$A$54,T112,Очки!$B$2:$B$54)=0," ",SUMIF(Очки!$A$2:$A$54,T112,Очки!$B$2:$B$54))+IF(T112="ОРГ",0,$C112)))))</f>
        <v>0</v>
      </c>
      <c r="V112" s="69"/>
      <c r="W112" s="65" t="str">
        <f>IF($A112="вк","В/К",(IF(V112=0,"0",(IF(SUMIF(Очки!$A$2:$A$54,V112,Очки!$B$2:$B$54)=0," ",SUMIF(Очки!$A$2:$A$54,V112,Очки!$B$2:$B$54))+IF(V112="ОРГ",0,$C112)))))</f>
        <v>0</v>
      </c>
      <c r="X112" s="69"/>
      <c r="Y112" s="65" t="str">
        <f>IF($A112="вк","В/К",(IF(X112=0,"0",(IF(SUMIF(Очки!$A$2:$A$54,X112,Очки!$B$2:$B$54)=0," ",SUMIF(Очки!$A$2:$A$54,X112,Очки!$B$2:$B$54))+IF(X112="ОРГ",0,$C112)))))</f>
        <v>0</v>
      </c>
      <c r="Z112" s="69"/>
      <c r="AA112" s="65" t="str">
        <f>IF($A112="вк","В/К",(IF(Z112=0,"0",(IF(SUMIF(Очки!$A$2:$A$54,Z112,Очки!$B$2:$B$54)=0," ",SUMIF(Очки!$A$2:$A$54,Z112,Очки!$B$2:$B$54))+IF(Z112="ОРГ",0,$C112)))))</f>
        <v>0</v>
      </c>
      <c r="AB112" s="69"/>
      <c r="AC112" s="65" t="str">
        <f>IF($A112="вк","В/К",(IF(AB112=0,"0",(IF(SUMIF(Очки!$A$2:$A$54,AB112,Очки!$B$2:$B$54)=0," ",SUMIF(Очки!$A$2:$A$54,AB112,Очки!$B$2:$B$54))+IF(AB112="ОРГ",0,$C112)))))</f>
        <v>0</v>
      </c>
      <c r="AD112" s="69"/>
      <c r="AE112" s="65" t="str">
        <f>IF($A112="вк","В/К",(IF(AD112=0,"0",(IF(SUMIF(Очки!$A$2:$A$54,AD112,Очки!$B$2:$B$54)=0," ",SUMIF(Очки!$A$2:$A$54,AD112,Очки!$B$2:$B$54))+IF(AD112="ОРГ",0,$C112)))))</f>
        <v>0</v>
      </c>
      <c r="AF112" s="69"/>
      <c r="AG112" s="65" t="str">
        <f>IF($A112="вк","В/К",(IF(AF112=0,"0",(IF(SUMIF(Очки!$A$2:$A$54,AF112,Очки!$B$2:$B$54)=0," ",SUMIF(Очки!$A$2:$A$54,AF112,Очки!$B$2:$B$54))+IF(AF112="ОРГ",0,$C112)))))</f>
        <v>0</v>
      </c>
      <c r="AH112" s="69"/>
      <c r="AI112" s="65" t="str">
        <f>IF($A112="вк","В/К",(IF(AH112=0,"0",(IF(SUMIF(Очки!$A$2:$A$54,AH112,Очки!$B$2:$B$54)=0," ",SUMIF(Очки!$A$2:$A$54,AH112,Очки!$B$2:$B$54))+IF(AH112="ОРГ",0,$C112)))))</f>
        <v>0</v>
      </c>
      <c r="AJ112" s="84"/>
      <c r="AK112" s="84"/>
      <c r="AL112"/>
      <c r="AM112"/>
      <c r="AN112"/>
      <c r="AO112" s="82"/>
    </row>
    <row r="113" spans="1:41" s="83" customFormat="1" ht="13.5" customHeight="1" x14ac:dyDescent="0.2">
      <c r="A113" s="56" t="s">
        <v>22</v>
      </c>
      <c r="B113" s="59">
        <f t="shared" si="6"/>
        <v>0</v>
      </c>
      <c r="C113" s="66">
        <f>SUMIF(Коэффициенты!$A$2:$A$68,D113,Коэффициенты!$B$2:$B$68)</f>
        <v>0</v>
      </c>
      <c r="D113" s="67">
        <f t="shared" si="7"/>
        <v>27</v>
      </c>
      <c r="E113" s="67">
        <v>1989</v>
      </c>
      <c r="F113" s="75" t="s">
        <v>108</v>
      </c>
      <c r="G113" s="75" t="s">
        <v>88</v>
      </c>
      <c r="H113" s="69"/>
      <c r="I113" s="65" t="str">
        <f>IF($A113="вк","В/К",(IF(H113=0,"0",(IF(SUMIF(Очки!$A$2:$A$54,H113,Очки!$B$2:$B$54)=0," ",SUMIF(Очки!$A$2:$A$54,H113,Очки!$B$2:$B$54))+IF(H113="ОРГ",0,$C113)))))</f>
        <v>0</v>
      </c>
      <c r="J113" s="69"/>
      <c r="K113" s="65" t="str">
        <f>IF($A113="вк","В/К",(IF(J113=0,"0",(IF(SUMIF(Очки!$A$2:$A$54,J113,Очки!$B$2:$B$54)=0," ",SUMIF(Очки!$A$2:$A$54,J113,Очки!$B$2:$B$54))+IF(J113="ОРГ",0,$C113)))))</f>
        <v>0</v>
      </c>
      <c r="L113" s="69"/>
      <c r="M113" s="65" t="str">
        <f>IF($A113="вк","В/К",(IF(L113=0,"0",(IF(SUMIF(Очки!$A$2:$A$54,L113,Очки!$B$2:$B$54)=0," ",SUMIF(Очки!$A$2:$A$54,L113,Очки!$B$2:$B$54))+IF(L113="ОРГ",0,$C113)))))</f>
        <v>0</v>
      </c>
      <c r="N113" s="69"/>
      <c r="O113" s="65" t="str">
        <f>IF($A113="вк","В/К",(IF(N113=0,"0",(IF(SUMIF(Очки!$A$2:$A$54,N113,Очки!$B$2:$B$54)=0," ",SUMIF(Очки!$A$2:$A$54,N113,Очки!$B$2:$B$54))+IF(N113="ОРГ",0,$C113)))))</f>
        <v>0</v>
      </c>
      <c r="P113" s="69"/>
      <c r="Q113" s="65" t="str">
        <f>IF($A113="вк","В/К",(IF(P113=0,"0",(IF(SUMIF(Очки!$A$2:$A$54,P113,Очки!$B$2:$B$54)=0," ",SUMIF(Очки!$A$2:$A$54,P113,Очки!$B$2:$B$54))+IF(P113="ОРГ",0,$C113)))))</f>
        <v>0</v>
      </c>
      <c r="R113" s="69"/>
      <c r="S113" s="65" t="str">
        <f>IF($A113="вк","В/К",(IF(R113=0,"0",(IF(SUMIF(Очки!$A$2:$A$54,R113,Очки!$B$2:$B$54)=0," ",SUMIF(Очки!$A$2:$A$54,R113,Очки!$B$2:$B$54))+IF(R113="ОРГ",0,$C113)))))</f>
        <v>0</v>
      </c>
      <c r="T113" s="69"/>
      <c r="U113" s="65" t="str">
        <f>IF($A113="вк","В/К",(IF(T113=0,"0",(IF(SUMIF(Очки!$A$2:$A$54,T113,Очки!$B$2:$B$54)=0," ",SUMIF(Очки!$A$2:$A$54,T113,Очки!$B$2:$B$54))+IF(T113="ОРГ",0,$C113)))))</f>
        <v>0</v>
      </c>
      <c r="V113" s="69"/>
      <c r="W113" s="65" t="str">
        <f>IF($A113="вк","В/К",(IF(V113=0,"0",(IF(SUMIF(Очки!$A$2:$A$54,V113,Очки!$B$2:$B$54)=0," ",SUMIF(Очки!$A$2:$A$54,V113,Очки!$B$2:$B$54))+IF(V113="ОРГ",0,$C113)))))</f>
        <v>0</v>
      </c>
      <c r="X113" s="69"/>
      <c r="Y113" s="65" t="str">
        <f>IF($A113="вк","В/К",(IF(X113=0,"0",(IF(SUMIF(Очки!$A$2:$A$54,X113,Очки!$B$2:$B$54)=0," ",SUMIF(Очки!$A$2:$A$54,X113,Очки!$B$2:$B$54))+IF(X113="ОРГ",0,$C113)))))</f>
        <v>0</v>
      </c>
      <c r="Z113" s="69"/>
      <c r="AA113" s="65" t="str">
        <f>IF($A113="вк","В/К",(IF(Z113=0,"0",(IF(SUMIF(Очки!$A$2:$A$54,Z113,Очки!$B$2:$B$54)=0," ",SUMIF(Очки!$A$2:$A$54,Z113,Очки!$B$2:$B$54))+IF(Z113="ОРГ",0,$C113)))))</f>
        <v>0</v>
      </c>
      <c r="AB113" s="69"/>
      <c r="AC113" s="65" t="str">
        <f>IF($A113="вк","В/К",(IF(AB113=0,"0",(IF(SUMIF(Очки!$A$2:$A$54,AB113,Очки!$B$2:$B$54)=0," ",SUMIF(Очки!$A$2:$A$54,AB113,Очки!$B$2:$B$54))+IF(AB113="ОРГ",0,$C113)))))</f>
        <v>0</v>
      </c>
      <c r="AD113" s="69"/>
      <c r="AE113" s="65" t="str">
        <f>IF($A113="вк","В/К",(IF(AD113=0,"0",(IF(SUMIF(Очки!$A$2:$A$54,AD113,Очки!$B$2:$B$54)=0," ",SUMIF(Очки!$A$2:$A$54,AD113,Очки!$B$2:$B$54))+IF(AD113="ОРГ",0,$C113)))))</f>
        <v>0</v>
      </c>
      <c r="AF113" s="69"/>
      <c r="AG113" s="65" t="str">
        <f>IF($A113="вк","В/К",(IF(AF113=0,"0",(IF(SUMIF(Очки!$A$2:$A$54,AF113,Очки!$B$2:$B$54)=0," ",SUMIF(Очки!$A$2:$A$54,AF113,Очки!$B$2:$B$54))+IF(AF113="ОРГ",0,$C113)))))</f>
        <v>0</v>
      </c>
      <c r="AH113" s="69"/>
      <c r="AI113" s="65" t="str">
        <f>IF($A113="вк","В/К",(IF(AH113=0,"0",(IF(SUMIF(Очки!$A$2:$A$54,AH113,Очки!$B$2:$B$54)=0," ",SUMIF(Очки!$A$2:$A$54,AH113,Очки!$B$2:$B$54))+IF(AH113="ОРГ",0,$C113)))))</f>
        <v>0</v>
      </c>
      <c r="AJ113" s="84"/>
      <c r="AK113" s="84"/>
      <c r="AL113"/>
      <c r="AM113"/>
      <c r="AN113"/>
      <c r="AO113" s="82"/>
    </row>
    <row r="114" spans="1:41" s="84" customFormat="1" ht="13.5" customHeight="1" x14ac:dyDescent="0.2">
      <c r="A114" s="56" t="s">
        <v>22</v>
      </c>
      <c r="B114" s="59">
        <f t="shared" si="6"/>
        <v>0</v>
      </c>
      <c r="C114" s="66">
        <f>SUMIF(Коэффициенты!$A$2:$A$68,D114,Коэффициенты!$B$2:$B$68)</f>
        <v>0</v>
      </c>
      <c r="D114" s="67">
        <f t="shared" si="7"/>
        <v>31</v>
      </c>
      <c r="E114" s="67">
        <v>1985</v>
      </c>
      <c r="F114" s="75" t="s">
        <v>109</v>
      </c>
      <c r="G114" s="75" t="s">
        <v>100</v>
      </c>
      <c r="H114" s="69"/>
      <c r="I114" s="65" t="str">
        <f>IF($A114="вк","В/К",(IF(H114=0,"0",(IF(SUMIF(Очки!$A$2:$A$54,H114,Очки!$B$2:$B$54)=0," ",SUMIF(Очки!$A$2:$A$54,H114,Очки!$B$2:$B$54))+IF(H114="ОРГ",0,$C114)))))</f>
        <v>0</v>
      </c>
      <c r="J114" s="69"/>
      <c r="K114" s="65" t="str">
        <f>IF($A114="вк","В/К",(IF(J114=0,"0",(IF(SUMIF(Очки!$A$2:$A$54,J114,Очки!$B$2:$B$54)=0," ",SUMIF(Очки!$A$2:$A$54,J114,Очки!$B$2:$B$54))+IF(J114="ОРГ",0,$C114)))))</f>
        <v>0</v>
      </c>
      <c r="L114" s="69"/>
      <c r="M114" s="65" t="str">
        <f>IF($A114="вк","В/К",(IF(L114=0,"0",(IF(SUMIF(Очки!$A$2:$A$54,L114,Очки!$B$2:$B$54)=0," ",SUMIF(Очки!$A$2:$A$54,L114,Очки!$B$2:$B$54))+IF(L114="ОРГ",0,$C114)))))</f>
        <v>0</v>
      </c>
      <c r="N114" s="69"/>
      <c r="O114" s="65" t="str">
        <f>IF($A114="вк","В/К",(IF(N114=0,"0",(IF(SUMIF(Очки!$A$2:$A$54,N114,Очки!$B$2:$B$54)=0," ",SUMIF(Очки!$A$2:$A$54,N114,Очки!$B$2:$B$54))+IF(N114="ОРГ",0,$C114)))))</f>
        <v>0</v>
      </c>
      <c r="P114" s="69"/>
      <c r="Q114" s="65" t="str">
        <f>IF($A114="вк","В/К",(IF(P114=0,"0",(IF(SUMIF(Очки!$A$2:$A$54,P114,Очки!$B$2:$B$54)=0," ",SUMIF(Очки!$A$2:$A$54,P114,Очки!$B$2:$B$54))+IF(P114="ОРГ",0,$C114)))))</f>
        <v>0</v>
      </c>
      <c r="R114" s="69"/>
      <c r="S114" s="65" t="str">
        <f>IF($A114="вк","В/К",(IF(R114=0,"0",(IF(SUMIF(Очки!$A$2:$A$54,R114,Очки!$B$2:$B$54)=0," ",SUMIF(Очки!$A$2:$A$54,R114,Очки!$B$2:$B$54))+IF(R114="ОРГ",0,$C114)))))</f>
        <v>0</v>
      </c>
      <c r="T114" s="69"/>
      <c r="U114" s="65" t="str">
        <f>IF($A114="вк","В/К",(IF(T114=0,"0",(IF(SUMIF(Очки!$A$2:$A$54,T114,Очки!$B$2:$B$54)=0," ",SUMIF(Очки!$A$2:$A$54,T114,Очки!$B$2:$B$54))+IF(T114="ОРГ",0,$C114)))))</f>
        <v>0</v>
      </c>
      <c r="V114" s="69"/>
      <c r="W114" s="65" t="str">
        <f>IF($A114="вк","В/К",(IF(V114=0,"0",(IF(SUMIF(Очки!$A$2:$A$54,V114,Очки!$B$2:$B$54)=0," ",SUMIF(Очки!$A$2:$A$54,V114,Очки!$B$2:$B$54))+IF(V114="ОРГ",0,$C114)))))</f>
        <v>0</v>
      </c>
      <c r="X114" s="69"/>
      <c r="Y114" s="65" t="str">
        <f>IF($A114="вк","В/К",(IF(X114=0,"0",(IF(SUMIF(Очки!$A$2:$A$54,X114,Очки!$B$2:$B$54)=0," ",SUMIF(Очки!$A$2:$A$54,X114,Очки!$B$2:$B$54))+IF(X114="ОРГ",0,$C114)))))</f>
        <v>0</v>
      </c>
      <c r="Z114" s="69"/>
      <c r="AA114" s="65" t="str">
        <f>IF($A114="вк","В/К",(IF(Z114=0,"0",(IF(SUMIF(Очки!$A$2:$A$54,Z114,Очки!$B$2:$B$54)=0," ",SUMIF(Очки!$A$2:$A$54,Z114,Очки!$B$2:$B$54))+IF(Z114="ОРГ",0,$C114)))))</f>
        <v>0</v>
      </c>
      <c r="AB114" s="69"/>
      <c r="AC114" s="65" t="str">
        <f>IF($A114="вк","В/К",(IF(AB114=0,"0",(IF(SUMIF(Очки!$A$2:$A$54,AB114,Очки!$B$2:$B$54)=0," ",SUMIF(Очки!$A$2:$A$54,AB114,Очки!$B$2:$B$54))+IF(AB114="ОРГ",0,$C114)))))</f>
        <v>0</v>
      </c>
      <c r="AD114" s="69"/>
      <c r="AE114" s="65" t="str">
        <f>IF($A114="вк","В/К",(IF(AD114=0,"0",(IF(SUMIF(Очки!$A$2:$A$54,AD114,Очки!$B$2:$B$54)=0," ",SUMIF(Очки!$A$2:$A$54,AD114,Очки!$B$2:$B$54))+IF(AD114="ОРГ",0,$C114)))))</f>
        <v>0</v>
      </c>
      <c r="AF114" s="69"/>
      <c r="AG114" s="65" t="str">
        <f>IF($A114="вк","В/К",(IF(AF114=0,"0",(IF(SUMIF(Очки!$A$2:$A$54,AF114,Очки!$B$2:$B$54)=0," ",SUMIF(Очки!$A$2:$A$54,AF114,Очки!$B$2:$B$54))+IF(AF114="ОРГ",0,$C114)))))</f>
        <v>0</v>
      </c>
      <c r="AH114" s="69"/>
      <c r="AI114" s="65" t="str">
        <f>IF($A114="вк","В/К",(IF(AH114=0,"0",(IF(SUMIF(Очки!$A$2:$A$54,AH114,Очки!$B$2:$B$54)=0," ",SUMIF(Очки!$A$2:$A$54,AH114,Очки!$B$2:$B$54))+IF(AH114="ОРГ",0,$C114)))))</f>
        <v>0</v>
      </c>
      <c r="AL114"/>
      <c r="AM114"/>
      <c r="AN114"/>
      <c r="AO114" s="82"/>
    </row>
    <row r="115" spans="1:41" s="84" customFormat="1" ht="13.5" customHeight="1" x14ac:dyDescent="0.2">
      <c r="A115" s="56" t="s">
        <v>22</v>
      </c>
      <c r="B115" s="59">
        <f t="shared" si="6"/>
        <v>0</v>
      </c>
      <c r="C115" s="66">
        <f>SUMIF(Коэффициенты!$A$2:$A$68,D115,Коэффициенты!$B$2:$B$68)</f>
        <v>0</v>
      </c>
      <c r="D115" s="67">
        <f t="shared" si="7"/>
        <v>29</v>
      </c>
      <c r="E115" s="67">
        <v>1987</v>
      </c>
      <c r="F115" s="75" t="s">
        <v>110</v>
      </c>
      <c r="G115" s="75" t="s">
        <v>111</v>
      </c>
      <c r="H115" s="69"/>
      <c r="I115" s="65" t="str">
        <f>IF($A115="вк","В/К",(IF(H115=0,"0",(IF(SUMIF(Очки!$A$2:$A$54,H115,Очки!$B$2:$B$54)=0," ",SUMIF(Очки!$A$2:$A$54,H115,Очки!$B$2:$B$54))+IF(H115="ОРГ",0,$C115)))))</f>
        <v>0</v>
      </c>
      <c r="J115" s="69"/>
      <c r="K115" s="65" t="str">
        <f>IF($A115="вк","В/К",(IF(J115=0,"0",(IF(SUMIF(Очки!$A$2:$A$54,J115,Очки!$B$2:$B$54)=0," ",SUMIF(Очки!$A$2:$A$54,J115,Очки!$B$2:$B$54))+IF(J115="ОРГ",0,$C115)))))</f>
        <v>0</v>
      </c>
      <c r="L115" s="69"/>
      <c r="M115" s="65" t="str">
        <f>IF($A115="вк","В/К",(IF(L115=0,"0",(IF(SUMIF(Очки!$A$2:$A$54,L115,Очки!$B$2:$B$54)=0," ",SUMIF(Очки!$A$2:$A$54,L115,Очки!$B$2:$B$54))+IF(L115="ОРГ",0,$C115)))))</f>
        <v>0</v>
      </c>
      <c r="N115" s="69"/>
      <c r="O115" s="65" t="str">
        <f>IF($A115="вк","В/К",(IF(N115=0,"0",(IF(SUMIF(Очки!$A$2:$A$54,N115,Очки!$B$2:$B$54)=0," ",SUMIF(Очки!$A$2:$A$54,N115,Очки!$B$2:$B$54))+IF(N115="ОРГ",0,$C115)))))</f>
        <v>0</v>
      </c>
      <c r="P115" s="69"/>
      <c r="Q115" s="65" t="str">
        <f>IF($A115="вк","В/К",(IF(P115=0,"0",(IF(SUMIF(Очки!$A$2:$A$54,P115,Очки!$B$2:$B$54)=0," ",SUMIF(Очки!$A$2:$A$54,P115,Очки!$B$2:$B$54))+IF(P115="ОРГ",0,$C115)))))</f>
        <v>0</v>
      </c>
      <c r="R115" s="69"/>
      <c r="S115" s="65" t="str">
        <f>IF($A115="вк","В/К",(IF(R115=0,"0",(IF(SUMIF(Очки!$A$2:$A$54,R115,Очки!$B$2:$B$54)=0," ",SUMIF(Очки!$A$2:$A$54,R115,Очки!$B$2:$B$54))+IF(R115="ОРГ",0,$C115)))))</f>
        <v>0</v>
      </c>
      <c r="T115" s="69"/>
      <c r="U115" s="65" t="str">
        <f>IF($A115="вк","В/К",(IF(T115=0,"0",(IF(SUMIF(Очки!$A$2:$A$54,T115,Очки!$B$2:$B$54)=0," ",SUMIF(Очки!$A$2:$A$54,T115,Очки!$B$2:$B$54))+IF(T115="ОРГ",0,$C115)))))</f>
        <v>0</v>
      </c>
      <c r="V115" s="69"/>
      <c r="W115" s="65" t="str">
        <f>IF($A115="вк","В/К",(IF(V115=0,"0",(IF(SUMIF(Очки!$A$2:$A$54,V115,Очки!$B$2:$B$54)=0," ",SUMIF(Очки!$A$2:$A$54,V115,Очки!$B$2:$B$54))+IF(V115="ОРГ",0,$C115)))))</f>
        <v>0</v>
      </c>
      <c r="X115" s="69"/>
      <c r="Y115" s="65" t="str">
        <f>IF($A115="вк","В/К",(IF(X115=0,"0",(IF(SUMIF(Очки!$A$2:$A$54,X115,Очки!$B$2:$B$54)=0," ",SUMIF(Очки!$A$2:$A$54,X115,Очки!$B$2:$B$54))+IF(X115="ОРГ",0,$C115)))))</f>
        <v>0</v>
      </c>
      <c r="Z115" s="69"/>
      <c r="AA115" s="65" t="str">
        <f>IF($A115="вк","В/К",(IF(Z115=0,"0",(IF(SUMIF(Очки!$A$2:$A$54,Z115,Очки!$B$2:$B$54)=0," ",SUMIF(Очки!$A$2:$A$54,Z115,Очки!$B$2:$B$54))+IF(Z115="ОРГ",0,$C115)))))</f>
        <v>0</v>
      </c>
      <c r="AB115" s="69"/>
      <c r="AC115" s="65" t="str">
        <f>IF($A115="вк","В/К",(IF(AB115=0,"0",(IF(SUMIF(Очки!$A$2:$A$54,AB115,Очки!$B$2:$B$54)=0," ",SUMIF(Очки!$A$2:$A$54,AB115,Очки!$B$2:$B$54))+IF(AB115="ОРГ",0,$C115)))))</f>
        <v>0</v>
      </c>
      <c r="AD115" s="69"/>
      <c r="AE115" s="65" t="str">
        <f>IF($A115="вк","В/К",(IF(AD115=0,"0",(IF(SUMIF(Очки!$A$2:$A$54,AD115,Очки!$B$2:$B$54)=0," ",SUMIF(Очки!$A$2:$A$54,AD115,Очки!$B$2:$B$54))+IF(AD115="ОРГ",0,$C115)))))</f>
        <v>0</v>
      </c>
      <c r="AF115" s="69"/>
      <c r="AG115" s="65" t="str">
        <f>IF($A115="вк","В/К",(IF(AF115=0,"0",(IF(SUMIF(Очки!$A$2:$A$54,AF115,Очки!$B$2:$B$54)=0," ",SUMIF(Очки!$A$2:$A$54,AF115,Очки!$B$2:$B$54))+IF(AF115="ОРГ",0,$C115)))))</f>
        <v>0</v>
      </c>
      <c r="AH115" s="69"/>
      <c r="AI115" s="65" t="str">
        <f>IF($A115="вк","В/К",(IF(AH115=0,"0",(IF(SUMIF(Очки!$A$2:$A$54,AH115,Очки!$B$2:$B$54)=0," ",SUMIF(Очки!$A$2:$A$54,AH115,Очки!$B$2:$B$54))+IF(AH115="ОРГ",0,$C115)))))</f>
        <v>0</v>
      </c>
      <c r="AL115"/>
      <c r="AM115"/>
      <c r="AN115"/>
      <c r="AO115" s="82"/>
    </row>
    <row r="116" spans="1:41" s="84" customFormat="1" ht="13.5" customHeight="1" x14ac:dyDescent="0.2">
      <c r="A116" s="56" t="s">
        <v>22</v>
      </c>
      <c r="B116" s="59">
        <f t="shared" si="6"/>
        <v>0</v>
      </c>
      <c r="C116" s="66">
        <f>SUMIF(Коэффициенты!$A$2:$A$68,D116,Коэффициенты!$B$2:$B$68)</f>
        <v>0</v>
      </c>
      <c r="D116" s="67">
        <f t="shared" si="7"/>
        <v>33</v>
      </c>
      <c r="E116" s="67">
        <v>1983</v>
      </c>
      <c r="F116" s="75" t="s">
        <v>112</v>
      </c>
      <c r="G116" s="75" t="s">
        <v>88</v>
      </c>
      <c r="H116" s="69"/>
      <c r="I116" s="65" t="str">
        <f>IF($A116="вк","В/К",(IF(H116=0,"0",(IF(SUMIF(Очки!$A$2:$A$54,H116,Очки!$B$2:$B$54)=0," ",SUMIF(Очки!$A$2:$A$54,H116,Очки!$B$2:$B$54))+IF(H116="ОРГ",0,$C116)))))</f>
        <v>0</v>
      </c>
      <c r="J116" s="69"/>
      <c r="K116" s="65" t="str">
        <f>IF($A116="вк","В/К",(IF(J116=0,"0",(IF(SUMIF(Очки!$A$2:$A$54,J116,Очки!$B$2:$B$54)=0," ",SUMIF(Очки!$A$2:$A$54,J116,Очки!$B$2:$B$54))+IF(J116="ОРГ",0,$C116)))))</f>
        <v>0</v>
      </c>
      <c r="L116" s="69"/>
      <c r="M116" s="65" t="str">
        <f>IF($A116="вк","В/К",(IF(L116=0,"0",(IF(SUMIF(Очки!$A$2:$A$54,L116,Очки!$B$2:$B$54)=0," ",SUMIF(Очки!$A$2:$A$54,L116,Очки!$B$2:$B$54))+IF(L116="ОРГ",0,$C116)))))</f>
        <v>0</v>
      </c>
      <c r="N116" s="69"/>
      <c r="O116" s="65" t="str">
        <f>IF($A116="вк","В/К",(IF(N116=0,"0",(IF(SUMIF(Очки!$A$2:$A$54,N116,Очки!$B$2:$B$54)=0," ",SUMIF(Очки!$A$2:$A$54,N116,Очки!$B$2:$B$54))+IF(N116="ОРГ",0,$C116)))))</f>
        <v>0</v>
      </c>
      <c r="P116" s="69"/>
      <c r="Q116" s="65" t="str">
        <f>IF($A116="вк","В/К",(IF(P116=0,"0",(IF(SUMIF(Очки!$A$2:$A$54,P116,Очки!$B$2:$B$54)=0," ",SUMIF(Очки!$A$2:$A$54,P116,Очки!$B$2:$B$54))+IF(P116="ОРГ",0,$C116)))))</f>
        <v>0</v>
      </c>
      <c r="R116" s="69"/>
      <c r="S116" s="65" t="str">
        <f>IF($A116="вк","В/К",(IF(R116=0,"0",(IF(SUMIF(Очки!$A$2:$A$54,R116,Очки!$B$2:$B$54)=0," ",SUMIF(Очки!$A$2:$A$54,R116,Очки!$B$2:$B$54))+IF(R116="ОРГ",0,$C116)))))</f>
        <v>0</v>
      </c>
      <c r="T116" s="69"/>
      <c r="U116" s="65" t="str">
        <f>IF($A116="вк","В/К",(IF(T116=0,"0",(IF(SUMIF(Очки!$A$2:$A$54,T116,Очки!$B$2:$B$54)=0," ",SUMIF(Очки!$A$2:$A$54,T116,Очки!$B$2:$B$54))+IF(T116="ОРГ",0,$C116)))))</f>
        <v>0</v>
      </c>
      <c r="V116" s="69"/>
      <c r="W116" s="65" t="str">
        <f>IF($A116="вк","В/К",(IF(V116=0,"0",(IF(SUMIF(Очки!$A$2:$A$54,V116,Очки!$B$2:$B$54)=0," ",SUMIF(Очки!$A$2:$A$54,V116,Очки!$B$2:$B$54))+IF(V116="ОРГ",0,$C116)))))</f>
        <v>0</v>
      </c>
      <c r="X116" s="69"/>
      <c r="Y116" s="65" t="str">
        <f>IF($A116="вк","В/К",(IF(X116=0,"0",(IF(SUMIF(Очки!$A$2:$A$54,X116,Очки!$B$2:$B$54)=0," ",SUMIF(Очки!$A$2:$A$54,X116,Очки!$B$2:$B$54))+IF(X116="ОРГ",0,$C116)))))</f>
        <v>0</v>
      </c>
      <c r="Z116" s="69"/>
      <c r="AA116" s="65" t="str">
        <f>IF($A116="вк","В/К",(IF(Z116=0,"0",(IF(SUMIF(Очки!$A$2:$A$54,Z116,Очки!$B$2:$B$54)=0," ",SUMIF(Очки!$A$2:$A$54,Z116,Очки!$B$2:$B$54))+IF(Z116="ОРГ",0,$C116)))))</f>
        <v>0</v>
      </c>
      <c r="AB116" s="69"/>
      <c r="AC116" s="65" t="str">
        <f>IF($A116="вк","В/К",(IF(AB116=0,"0",(IF(SUMIF(Очки!$A$2:$A$54,AB116,Очки!$B$2:$B$54)=0," ",SUMIF(Очки!$A$2:$A$54,AB116,Очки!$B$2:$B$54))+IF(AB116="ОРГ",0,$C116)))))</f>
        <v>0</v>
      </c>
      <c r="AD116" s="69"/>
      <c r="AE116" s="65" t="str">
        <f>IF($A116="вк","В/К",(IF(AD116=0,"0",(IF(SUMIF(Очки!$A$2:$A$54,AD116,Очки!$B$2:$B$54)=0," ",SUMIF(Очки!$A$2:$A$54,AD116,Очки!$B$2:$B$54))+IF(AD116="ОРГ",0,$C116)))))</f>
        <v>0</v>
      </c>
      <c r="AF116" s="69"/>
      <c r="AG116" s="65" t="str">
        <f>IF($A116="вк","В/К",(IF(AF116=0,"0",(IF(SUMIF(Очки!$A$2:$A$54,AF116,Очки!$B$2:$B$54)=0," ",SUMIF(Очки!$A$2:$A$54,AF116,Очки!$B$2:$B$54))+IF(AF116="ОРГ",0,$C116)))))</f>
        <v>0</v>
      </c>
      <c r="AH116" s="69"/>
      <c r="AI116" s="65" t="str">
        <f>IF($A116="вк","В/К",(IF(AH116=0,"0",(IF(SUMIF(Очки!$A$2:$A$54,AH116,Очки!$B$2:$B$54)=0," ",SUMIF(Очки!$A$2:$A$54,AH116,Очки!$B$2:$B$54))+IF(AH116="ОРГ",0,$C116)))))</f>
        <v>0</v>
      </c>
      <c r="AL116"/>
      <c r="AM116"/>
      <c r="AN116"/>
      <c r="AO116" s="82"/>
    </row>
    <row r="117" spans="1:41" s="84" customFormat="1" ht="13.5" customHeight="1" x14ac:dyDescent="0.2">
      <c r="A117" s="56" t="s">
        <v>22</v>
      </c>
      <c r="B117" s="59">
        <f t="shared" si="6"/>
        <v>0</v>
      </c>
      <c r="C117" s="66">
        <f>SUMIF(Коэффициенты!$A$2:$A$68,D117,Коэффициенты!$B$2:$B$68)</f>
        <v>0</v>
      </c>
      <c r="D117" s="67">
        <f t="shared" si="7"/>
        <v>25</v>
      </c>
      <c r="E117" s="67">
        <v>1991</v>
      </c>
      <c r="F117" s="75" t="s">
        <v>113</v>
      </c>
      <c r="G117" s="75" t="s">
        <v>88</v>
      </c>
      <c r="H117" s="69"/>
      <c r="I117" s="65" t="str">
        <f>IF($A117="вк","В/К",(IF(H117=0,"0",(IF(SUMIF(Очки!$A$2:$A$54,H117,Очки!$B$2:$B$54)=0," ",SUMIF(Очки!$A$2:$A$54,H117,Очки!$B$2:$B$54))+IF(H117="ОРГ",0,$C117)))))</f>
        <v>0</v>
      </c>
      <c r="J117" s="69"/>
      <c r="K117" s="65" t="str">
        <f>IF($A117="вк","В/К",(IF(J117=0,"0",(IF(SUMIF(Очки!$A$2:$A$54,J117,Очки!$B$2:$B$54)=0," ",SUMIF(Очки!$A$2:$A$54,J117,Очки!$B$2:$B$54))+IF(J117="ОРГ",0,$C117)))))</f>
        <v>0</v>
      </c>
      <c r="L117" s="69"/>
      <c r="M117" s="65" t="str">
        <f>IF($A117="вк","В/К",(IF(L117=0,"0",(IF(SUMIF(Очки!$A$2:$A$54,L117,Очки!$B$2:$B$54)=0," ",SUMIF(Очки!$A$2:$A$54,L117,Очки!$B$2:$B$54))+IF(L117="ОРГ",0,$C117)))))</f>
        <v>0</v>
      </c>
      <c r="N117" s="69"/>
      <c r="O117" s="65" t="str">
        <f>IF($A117="вк","В/К",(IF(N117=0,"0",(IF(SUMIF(Очки!$A$2:$A$54,N117,Очки!$B$2:$B$54)=0," ",SUMIF(Очки!$A$2:$A$54,N117,Очки!$B$2:$B$54))+IF(N117="ОРГ",0,$C117)))))</f>
        <v>0</v>
      </c>
      <c r="P117" s="69"/>
      <c r="Q117" s="65" t="str">
        <f>IF($A117="вк","В/К",(IF(P117=0,"0",(IF(SUMIF(Очки!$A$2:$A$54,P117,Очки!$B$2:$B$54)=0," ",SUMIF(Очки!$A$2:$A$54,P117,Очки!$B$2:$B$54))+IF(P117="ОРГ",0,$C117)))))</f>
        <v>0</v>
      </c>
      <c r="R117" s="69"/>
      <c r="S117" s="65" t="str">
        <f>IF($A117="вк","В/К",(IF(R117=0,"0",(IF(SUMIF(Очки!$A$2:$A$54,R117,Очки!$B$2:$B$54)=0," ",SUMIF(Очки!$A$2:$A$54,R117,Очки!$B$2:$B$54))+IF(R117="ОРГ",0,$C117)))))</f>
        <v>0</v>
      </c>
      <c r="T117" s="69"/>
      <c r="U117" s="65" t="str">
        <f>IF($A117="вк","В/К",(IF(T117=0,"0",(IF(SUMIF(Очки!$A$2:$A$54,T117,Очки!$B$2:$B$54)=0," ",SUMIF(Очки!$A$2:$A$54,T117,Очки!$B$2:$B$54))+IF(T117="ОРГ",0,$C117)))))</f>
        <v>0</v>
      </c>
      <c r="V117" s="69"/>
      <c r="W117" s="65" t="str">
        <f>IF($A117="вк","В/К",(IF(V117=0,"0",(IF(SUMIF(Очки!$A$2:$A$54,V117,Очки!$B$2:$B$54)=0," ",SUMIF(Очки!$A$2:$A$54,V117,Очки!$B$2:$B$54))+IF(V117="ОРГ",0,$C117)))))</f>
        <v>0</v>
      </c>
      <c r="X117" s="69"/>
      <c r="Y117" s="65" t="str">
        <f>IF($A117="вк","В/К",(IF(X117=0,"0",(IF(SUMIF(Очки!$A$2:$A$54,X117,Очки!$B$2:$B$54)=0," ",SUMIF(Очки!$A$2:$A$54,X117,Очки!$B$2:$B$54))+IF(X117="ОРГ",0,$C117)))))</f>
        <v>0</v>
      </c>
      <c r="Z117" s="69"/>
      <c r="AA117" s="65" t="str">
        <f>IF($A117="вк","В/К",(IF(Z117=0,"0",(IF(SUMIF(Очки!$A$2:$A$54,Z117,Очки!$B$2:$B$54)=0," ",SUMIF(Очки!$A$2:$A$54,Z117,Очки!$B$2:$B$54))+IF(Z117="ОРГ",0,$C117)))))</f>
        <v>0</v>
      </c>
      <c r="AB117" s="69"/>
      <c r="AC117" s="65" t="str">
        <f>IF($A117="вк","В/К",(IF(AB117=0,"0",(IF(SUMIF(Очки!$A$2:$A$54,AB117,Очки!$B$2:$B$54)=0," ",SUMIF(Очки!$A$2:$A$54,AB117,Очки!$B$2:$B$54))+IF(AB117="ОРГ",0,$C117)))))</f>
        <v>0</v>
      </c>
      <c r="AD117" s="69"/>
      <c r="AE117" s="65" t="str">
        <f>IF($A117="вк","В/К",(IF(AD117=0,"0",(IF(SUMIF(Очки!$A$2:$A$54,AD117,Очки!$B$2:$B$54)=0," ",SUMIF(Очки!$A$2:$A$54,AD117,Очки!$B$2:$B$54))+IF(AD117="ОРГ",0,$C117)))))</f>
        <v>0</v>
      </c>
      <c r="AF117" s="69"/>
      <c r="AG117" s="65" t="str">
        <f>IF($A117="вк","В/К",(IF(AF117=0,"0",(IF(SUMIF(Очки!$A$2:$A$54,AF117,Очки!$B$2:$B$54)=0," ",SUMIF(Очки!$A$2:$A$54,AF117,Очки!$B$2:$B$54))+IF(AF117="ОРГ",0,$C117)))))</f>
        <v>0</v>
      </c>
      <c r="AH117" s="69"/>
      <c r="AI117" s="65" t="str">
        <f>IF($A117="вк","В/К",(IF(AH117=0,"0",(IF(SUMIF(Очки!$A$2:$A$54,AH117,Очки!$B$2:$B$54)=0," ",SUMIF(Очки!$A$2:$A$54,AH117,Очки!$B$2:$B$54))+IF(AH117="ОРГ",0,$C117)))))</f>
        <v>0</v>
      </c>
      <c r="AL117"/>
      <c r="AM117"/>
      <c r="AN117"/>
      <c r="AO117" s="82"/>
    </row>
    <row r="118" spans="1:41" s="84" customFormat="1" ht="13.5" customHeight="1" x14ac:dyDescent="0.2">
      <c r="A118" s="56" t="s">
        <v>22</v>
      </c>
      <c r="B118" s="59">
        <f t="shared" si="6"/>
        <v>0</v>
      </c>
      <c r="C118" s="66">
        <f>SUMIF(Коэффициенты!$A$2:$A$68,D118,Коэффициенты!$B$2:$B$68)</f>
        <v>0</v>
      </c>
      <c r="D118" s="67">
        <f t="shared" si="7"/>
        <v>31</v>
      </c>
      <c r="E118" s="67">
        <v>1985</v>
      </c>
      <c r="F118" s="75" t="s">
        <v>114</v>
      </c>
      <c r="G118" s="75" t="s">
        <v>88</v>
      </c>
      <c r="H118" s="69"/>
      <c r="I118" s="65" t="str">
        <f>IF($A118="вк","В/К",(IF(H118=0,"0",(IF(SUMIF(Очки!$A$2:$A$54,H118,Очки!$B$2:$B$54)=0," ",SUMIF(Очки!$A$2:$A$54,H118,Очки!$B$2:$B$54))+IF(H118="ОРГ",0,$C118)))))</f>
        <v>0</v>
      </c>
      <c r="J118" s="69"/>
      <c r="K118" s="65" t="str">
        <f>IF($A118="вк","В/К",(IF(J118=0,"0",(IF(SUMIF(Очки!$A$2:$A$54,J118,Очки!$B$2:$B$54)=0," ",SUMIF(Очки!$A$2:$A$54,J118,Очки!$B$2:$B$54))+IF(J118="ОРГ",0,$C118)))))</f>
        <v>0</v>
      </c>
      <c r="L118" s="69"/>
      <c r="M118" s="65" t="str">
        <f>IF($A118="вк","В/К",(IF(L118=0,"0",(IF(SUMIF(Очки!$A$2:$A$54,L118,Очки!$B$2:$B$54)=0," ",SUMIF(Очки!$A$2:$A$54,L118,Очки!$B$2:$B$54))+IF(L118="ОРГ",0,$C118)))))</f>
        <v>0</v>
      </c>
      <c r="N118" s="69"/>
      <c r="O118" s="65" t="str">
        <f>IF($A118="вк","В/К",(IF(N118=0,"0",(IF(SUMIF(Очки!$A$2:$A$54,N118,Очки!$B$2:$B$54)=0," ",SUMIF(Очки!$A$2:$A$54,N118,Очки!$B$2:$B$54))+IF(N118="ОРГ",0,$C118)))))</f>
        <v>0</v>
      </c>
      <c r="P118" s="69"/>
      <c r="Q118" s="65" t="str">
        <f>IF($A118="вк","В/К",(IF(P118=0,"0",(IF(SUMIF(Очки!$A$2:$A$54,P118,Очки!$B$2:$B$54)=0," ",SUMIF(Очки!$A$2:$A$54,P118,Очки!$B$2:$B$54))+IF(P118="ОРГ",0,$C118)))))</f>
        <v>0</v>
      </c>
      <c r="R118" s="69"/>
      <c r="S118" s="65" t="str">
        <f>IF($A118="вк","В/К",(IF(R118=0,"0",(IF(SUMIF(Очки!$A$2:$A$54,R118,Очки!$B$2:$B$54)=0," ",SUMIF(Очки!$A$2:$A$54,R118,Очки!$B$2:$B$54))+IF(R118="ОРГ",0,$C118)))))</f>
        <v>0</v>
      </c>
      <c r="T118" s="69"/>
      <c r="U118" s="65" t="str">
        <f>IF($A118="вк","В/К",(IF(T118=0,"0",(IF(SUMIF(Очки!$A$2:$A$54,T118,Очки!$B$2:$B$54)=0," ",SUMIF(Очки!$A$2:$A$54,T118,Очки!$B$2:$B$54))+IF(T118="ОРГ",0,$C118)))))</f>
        <v>0</v>
      </c>
      <c r="V118" s="69"/>
      <c r="W118" s="65" t="str">
        <f>IF($A118="вк","В/К",(IF(V118=0,"0",(IF(SUMIF(Очки!$A$2:$A$54,V118,Очки!$B$2:$B$54)=0," ",SUMIF(Очки!$A$2:$A$54,V118,Очки!$B$2:$B$54))+IF(V118="ОРГ",0,$C118)))))</f>
        <v>0</v>
      </c>
      <c r="X118" s="69"/>
      <c r="Y118" s="65" t="str">
        <f>IF($A118="вк","В/К",(IF(X118=0,"0",(IF(SUMIF(Очки!$A$2:$A$54,X118,Очки!$B$2:$B$54)=0," ",SUMIF(Очки!$A$2:$A$54,X118,Очки!$B$2:$B$54))+IF(X118="ОРГ",0,$C118)))))</f>
        <v>0</v>
      </c>
      <c r="Z118" s="69"/>
      <c r="AA118" s="65" t="str">
        <f>IF($A118="вк","В/К",(IF(Z118=0,"0",(IF(SUMIF(Очки!$A$2:$A$54,Z118,Очки!$B$2:$B$54)=0," ",SUMIF(Очки!$A$2:$A$54,Z118,Очки!$B$2:$B$54))+IF(Z118="ОРГ",0,$C118)))))</f>
        <v>0</v>
      </c>
      <c r="AB118" s="69"/>
      <c r="AC118" s="65" t="str">
        <f>IF($A118="вк","В/К",(IF(AB118=0,"0",(IF(SUMIF(Очки!$A$2:$A$54,AB118,Очки!$B$2:$B$54)=0," ",SUMIF(Очки!$A$2:$A$54,AB118,Очки!$B$2:$B$54))+IF(AB118="ОРГ",0,$C118)))))</f>
        <v>0</v>
      </c>
      <c r="AD118" s="69"/>
      <c r="AE118" s="65" t="str">
        <f>IF($A118="вк","В/К",(IF(AD118=0,"0",(IF(SUMIF(Очки!$A$2:$A$54,AD118,Очки!$B$2:$B$54)=0," ",SUMIF(Очки!$A$2:$A$54,AD118,Очки!$B$2:$B$54))+IF(AD118="ОРГ",0,$C118)))))</f>
        <v>0</v>
      </c>
      <c r="AF118" s="69"/>
      <c r="AG118" s="65" t="str">
        <f>IF($A118="вк","В/К",(IF(AF118=0,"0",(IF(SUMIF(Очки!$A$2:$A$54,AF118,Очки!$B$2:$B$54)=0," ",SUMIF(Очки!$A$2:$A$54,AF118,Очки!$B$2:$B$54))+IF(AF118="ОРГ",0,$C118)))))</f>
        <v>0</v>
      </c>
      <c r="AH118" s="69"/>
      <c r="AI118" s="65" t="str">
        <f>IF($A118="вк","В/К",(IF(AH118=0,"0",(IF(SUMIF(Очки!$A$2:$A$54,AH118,Очки!$B$2:$B$54)=0," ",SUMIF(Очки!$A$2:$A$54,AH118,Очки!$B$2:$B$54))+IF(AH118="ОРГ",0,$C118)))))</f>
        <v>0</v>
      </c>
      <c r="AL118"/>
      <c r="AM118"/>
      <c r="AN118"/>
      <c r="AO118" s="82"/>
    </row>
    <row r="119" spans="1:41" s="84" customFormat="1" ht="13.5" customHeight="1" x14ac:dyDescent="0.2">
      <c r="A119" s="56" t="s">
        <v>22</v>
      </c>
      <c r="B119" s="59">
        <f t="shared" si="6"/>
        <v>0</v>
      </c>
      <c r="C119" s="66">
        <f>SUMIF(Коэффициенты!$A$2:$A$68,D119,Коэффициенты!$B$2:$B$68)</f>
        <v>0</v>
      </c>
      <c r="D119" s="67">
        <f t="shared" si="7"/>
        <v>19</v>
      </c>
      <c r="E119" s="67">
        <v>1997</v>
      </c>
      <c r="F119" s="75" t="s">
        <v>116</v>
      </c>
      <c r="G119" s="75"/>
      <c r="H119" s="69"/>
      <c r="I119" s="65" t="str">
        <f>IF($A119="вк","В/К",(IF(H119=0,"0",(IF(SUMIF(Очки!$A$2:$A$54,H119,Очки!$B$2:$B$54)=0," ",SUMIF(Очки!$A$2:$A$54,H119,Очки!$B$2:$B$54))+IF(H119="ОРГ",0,$C119)))))</f>
        <v>0</v>
      </c>
      <c r="J119" s="69"/>
      <c r="K119" s="65" t="str">
        <f>IF($A119="вк","В/К",(IF(J119=0,"0",(IF(SUMIF(Очки!$A$2:$A$54,J119,Очки!$B$2:$B$54)=0," ",SUMIF(Очки!$A$2:$A$54,J119,Очки!$B$2:$B$54))+IF(J119="ОРГ",0,$C119)))))</f>
        <v>0</v>
      </c>
      <c r="L119" s="69"/>
      <c r="M119" s="65" t="str">
        <f>IF($A119="вк","В/К",(IF(L119=0,"0",(IF(SUMIF(Очки!$A$2:$A$54,L119,Очки!$B$2:$B$54)=0," ",SUMIF(Очки!$A$2:$A$54,L119,Очки!$B$2:$B$54))+IF(L119="ОРГ",0,$C119)))))</f>
        <v>0</v>
      </c>
      <c r="N119" s="69"/>
      <c r="O119" s="65" t="str">
        <f>IF($A119="вк","В/К",(IF(N119=0,"0",(IF(SUMIF(Очки!$A$2:$A$54,N119,Очки!$B$2:$B$54)=0," ",SUMIF(Очки!$A$2:$A$54,N119,Очки!$B$2:$B$54))+IF(N119="ОРГ",0,$C119)))))</f>
        <v>0</v>
      </c>
      <c r="P119" s="69"/>
      <c r="Q119" s="65" t="str">
        <f>IF($A119="вк","В/К",(IF(P119=0,"0",(IF(SUMIF(Очки!$A$2:$A$54,P119,Очки!$B$2:$B$54)=0," ",SUMIF(Очки!$A$2:$A$54,P119,Очки!$B$2:$B$54))+IF(P119="ОРГ",0,$C119)))))</f>
        <v>0</v>
      </c>
      <c r="R119" s="69"/>
      <c r="S119" s="65" t="str">
        <f>IF($A119="вк","В/К",(IF(R119=0,"0",(IF(SUMIF(Очки!$A$2:$A$54,R119,Очки!$B$2:$B$54)=0," ",SUMIF(Очки!$A$2:$A$54,R119,Очки!$B$2:$B$54))+IF(R119="ОРГ",0,$C119)))))</f>
        <v>0</v>
      </c>
      <c r="T119" s="69"/>
      <c r="U119" s="65" t="str">
        <f>IF($A119="вк","В/К",(IF(T119=0,"0",(IF(SUMIF(Очки!$A$2:$A$54,T119,Очки!$B$2:$B$54)=0," ",SUMIF(Очки!$A$2:$A$54,T119,Очки!$B$2:$B$54))+IF(T119="ОРГ",0,$C119)))))</f>
        <v>0</v>
      </c>
      <c r="V119" s="69"/>
      <c r="W119" s="65" t="str">
        <f>IF($A119="вк","В/К",(IF(V119=0,"0",(IF(SUMIF(Очки!$A$2:$A$54,V119,Очки!$B$2:$B$54)=0," ",SUMIF(Очки!$A$2:$A$54,V119,Очки!$B$2:$B$54))+IF(V119="ОРГ",0,$C119)))))</f>
        <v>0</v>
      </c>
      <c r="X119" s="69"/>
      <c r="Y119" s="65" t="str">
        <f>IF($A119="вк","В/К",(IF(X119=0,"0",(IF(SUMIF(Очки!$A$2:$A$54,X119,Очки!$B$2:$B$54)=0," ",SUMIF(Очки!$A$2:$A$54,X119,Очки!$B$2:$B$54))+IF(X119="ОРГ",0,$C119)))))</f>
        <v>0</v>
      </c>
      <c r="Z119" s="69"/>
      <c r="AA119" s="65" t="str">
        <f>IF($A119="вк","В/К",(IF(Z119=0,"0",(IF(SUMIF(Очки!$A$2:$A$54,Z119,Очки!$B$2:$B$54)=0," ",SUMIF(Очки!$A$2:$A$54,Z119,Очки!$B$2:$B$54))+IF(Z119="ОРГ",0,$C119)))))</f>
        <v>0</v>
      </c>
      <c r="AB119" s="69"/>
      <c r="AC119" s="65" t="str">
        <f>IF($A119="вк","В/К",(IF(AB119=0,"0",(IF(SUMIF(Очки!$A$2:$A$54,AB119,Очки!$B$2:$B$54)=0," ",SUMIF(Очки!$A$2:$A$54,AB119,Очки!$B$2:$B$54))+IF(AB119="ОРГ",0,$C119)))))</f>
        <v>0</v>
      </c>
      <c r="AD119" s="69"/>
      <c r="AE119" s="65" t="str">
        <f>IF($A119="вк","В/К",(IF(AD119=0,"0",(IF(SUMIF(Очки!$A$2:$A$54,AD119,Очки!$B$2:$B$54)=0," ",SUMIF(Очки!$A$2:$A$54,AD119,Очки!$B$2:$B$54))+IF(AD119="ОРГ",0,$C119)))))</f>
        <v>0</v>
      </c>
      <c r="AF119" s="69"/>
      <c r="AG119" s="65" t="str">
        <f>IF($A119="вк","В/К",(IF(AF119=0,"0",(IF(SUMIF(Очки!$A$2:$A$54,AF119,Очки!$B$2:$B$54)=0," ",SUMIF(Очки!$A$2:$A$54,AF119,Очки!$B$2:$B$54))+IF(AF119="ОРГ",0,$C119)))))</f>
        <v>0</v>
      </c>
      <c r="AH119" s="69"/>
      <c r="AI119" s="65" t="str">
        <f>IF($A119="вк","В/К",(IF(AH119=0,"0",(IF(SUMIF(Очки!$A$2:$A$54,AH119,Очки!$B$2:$B$54)=0," ",SUMIF(Очки!$A$2:$A$54,AH119,Очки!$B$2:$B$54))+IF(AH119="ОРГ",0,$C119)))))</f>
        <v>0</v>
      </c>
      <c r="AL119"/>
      <c r="AM119"/>
      <c r="AN119"/>
      <c r="AO119" s="82"/>
    </row>
    <row r="120" spans="1:41" s="84" customFormat="1" ht="13.5" customHeight="1" x14ac:dyDescent="0.2">
      <c r="A120" s="56" t="s">
        <v>22</v>
      </c>
      <c r="B120" s="59">
        <f t="shared" si="6"/>
        <v>0</v>
      </c>
      <c r="C120" s="66">
        <f>SUMIF(Коэффициенты!$A$2:$A$68,D120,Коэффициенты!$B$2:$B$68)</f>
        <v>3</v>
      </c>
      <c r="D120" s="67">
        <f t="shared" si="7"/>
        <v>44</v>
      </c>
      <c r="E120" s="67">
        <v>1972</v>
      </c>
      <c r="F120" s="75" t="s">
        <v>118</v>
      </c>
      <c r="G120" s="75" t="s">
        <v>231</v>
      </c>
      <c r="H120" s="69"/>
      <c r="I120" s="65" t="str">
        <f>IF($A120="вк","В/К",(IF(H120=0,"0",(IF(SUMIF(Очки!$A$2:$A$54,H120,Очки!$B$2:$B$54)=0," ",SUMIF(Очки!$A$2:$A$54,H120,Очки!$B$2:$B$54))+IF(H120="ОРГ",0,$C120)))))</f>
        <v>0</v>
      </c>
      <c r="J120" s="69"/>
      <c r="K120" s="65" t="str">
        <f>IF($A120="вк","В/К",(IF(J120=0,"0",(IF(SUMIF(Очки!$A$2:$A$54,J120,Очки!$B$2:$B$54)=0," ",SUMIF(Очки!$A$2:$A$54,J120,Очки!$B$2:$B$54))+IF(J120="ОРГ",0,$C120)))))</f>
        <v>0</v>
      </c>
      <c r="L120" s="69"/>
      <c r="M120" s="65" t="str">
        <f>IF($A120="вк","В/К",(IF(L120=0,"0",(IF(SUMIF(Очки!$A$2:$A$54,L120,Очки!$B$2:$B$54)=0," ",SUMIF(Очки!$A$2:$A$54,L120,Очки!$B$2:$B$54))+IF(L120="ОРГ",0,$C120)))))</f>
        <v>0</v>
      </c>
      <c r="N120" s="69"/>
      <c r="O120" s="65" t="str">
        <f>IF($A120="вк","В/К",(IF(N120=0,"0",(IF(SUMIF(Очки!$A$2:$A$54,N120,Очки!$B$2:$B$54)=0," ",SUMIF(Очки!$A$2:$A$54,N120,Очки!$B$2:$B$54))+IF(N120="ОРГ",0,$C120)))))</f>
        <v>0</v>
      </c>
      <c r="P120" s="69"/>
      <c r="Q120" s="65" t="str">
        <f>IF($A120="вк","В/К",(IF(P120=0,"0",(IF(SUMIF(Очки!$A$2:$A$54,P120,Очки!$B$2:$B$54)=0," ",SUMIF(Очки!$A$2:$A$54,P120,Очки!$B$2:$B$54))+IF(P120="ОРГ",0,$C120)))))</f>
        <v>0</v>
      </c>
      <c r="R120" s="69"/>
      <c r="S120" s="65" t="str">
        <f>IF($A120="вк","В/К",(IF(R120=0,"0",(IF(SUMIF(Очки!$A$2:$A$54,R120,Очки!$B$2:$B$54)=0," ",SUMIF(Очки!$A$2:$A$54,R120,Очки!$B$2:$B$54))+IF(R120="ОРГ",0,$C120)))))</f>
        <v>0</v>
      </c>
      <c r="T120" s="69"/>
      <c r="U120" s="65" t="str">
        <f>IF($A120="вк","В/К",(IF(T120=0,"0",(IF(SUMIF(Очки!$A$2:$A$54,T120,Очки!$B$2:$B$54)=0," ",SUMIF(Очки!$A$2:$A$54,T120,Очки!$B$2:$B$54))+IF(T120="ОРГ",0,$C120)))))</f>
        <v>0</v>
      </c>
      <c r="V120" s="69"/>
      <c r="W120" s="65" t="str">
        <f>IF($A120="вк","В/К",(IF(V120=0,"0",(IF(SUMIF(Очки!$A$2:$A$54,V120,Очки!$B$2:$B$54)=0," ",SUMIF(Очки!$A$2:$A$54,V120,Очки!$B$2:$B$54))+IF(V120="ОРГ",0,$C120)))))</f>
        <v>0</v>
      </c>
      <c r="X120" s="69"/>
      <c r="Y120" s="65" t="str">
        <f>IF($A120="вк","В/К",(IF(X120=0,"0",(IF(SUMIF(Очки!$A$2:$A$54,X120,Очки!$B$2:$B$54)=0," ",SUMIF(Очки!$A$2:$A$54,X120,Очки!$B$2:$B$54))+IF(X120="ОРГ",0,$C120)))))</f>
        <v>0</v>
      </c>
      <c r="Z120" s="69"/>
      <c r="AA120" s="65" t="str">
        <f>IF($A120="вк","В/К",(IF(Z120=0,"0",(IF(SUMIF(Очки!$A$2:$A$54,Z120,Очки!$B$2:$B$54)=0," ",SUMIF(Очки!$A$2:$A$54,Z120,Очки!$B$2:$B$54))+IF(Z120="ОРГ",0,$C120)))))</f>
        <v>0</v>
      </c>
      <c r="AB120" s="69"/>
      <c r="AC120" s="65" t="str">
        <f>IF($A120="вк","В/К",(IF(AB120=0,"0",(IF(SUMIF(Очки!$A$2:$A$54,AB120,Очки!$B$2:$B$54)=0," ",SUMIF(Очки!$A$2:$A$54,AB120,Очки!$B$2:$B$54))+IF(AB120="ОРГ",0,$C120)))))</f>
        <v>0</v>
      </c>
      <c r="AD120" s="69"/>
      <c r="AE120" s="65" t="str">
        <f>IF($A120="вк","В/К",(IF(AD120=0,"0",(IF(SUMIF(Очки!$A$2:$A$54,AD120,Очки!$B$2:$B$54)=0," ",SUMIF(Очки!$A$2:$A$54,AD120,Очки!$B$2:$B$54))+IF(AD120="ОРГ",0,$C120)))))</f>
        <v>0</v>
      </c>
      <c r="AF120" s="69"/>
      <c r="AG120" s="65" t="str">
        <f>IF($A120="вк","В/К",(IF(AF120=0,"0",(IF(SUMIF(Очки!$A$2:$A$54,AF120,Очки!$B$2:$B$54)=0," ",SUMIF(Очки!$A$2:$A$54,AF120,Очки!$B$2:$B$54))+IF(AF120="ОРГ",0,$C120)))))</f>
        <v>0</v>
      </c>
      <c r="AH120" s="69"/>
      <c r="AI120" s="65" t="str">
        <f>IF($A120="вк","В/К",(IF(AH120=0,"0",(IF(SUMIF(Очки!$A$2:$A$54,AH120,Очки!$B$2:$B$54)=0," ",SUMIF(Очки!$A$2:$A$54,AH120,Очки!$B$2:$B$54))+IF(AH120="ОРГ",0,$C120)))))</f>
        <v>0</v>
      </c>
      <c r="AL120"/>
      <c r="AM120"/>
      <c r="AN120"/>
      <c r="AO120" s="82"/>
    </row>
    <row r="121" spans="1:41" s="84" customFormat="1" ht="13.5" customHeight="1" x14ac:dyDescent="0.2">
      <c r="A121" s="56" t="s">
        <v>22</v>
      </c>
      <c r="B121" s="59">
        <f t="shared" si="6"/>
        <v>0</v>
      </c>
      <c r="C121" s="66">
        <f>SUMIF(Коэффициенты!$A$2:$A$68,D121,Коэффициенты!$B$2:$B$68)</f>
        <v>2</v>
      </c>
      <c r="D121" s="67">
        <f t="shared" si="7"/>
        <v>38</v>
      </c>
      <c r="E121" s="67">
        <v>1978</v>
      </c>
      <c r="F121" s="75" t="s">
        <v>119</v>
      </c>
      <c r="G121" s="75"/>
      <c r="H121" s="69"/>
      <c r="I121" s="65" t="str">
        <f>IF($A121="вк","В/К",(IF(H121=0,"0",(IF(SUMIF(Очки!$A$2:$A$54,H121,Очки!$B$2:$B$54)=0," ",SUMIF(Очки!$A$2:$A$54,H121,Очки!$B$2:$B$54))+IF(H121="ОРГ",0,$C121)))))</f>
        <v>0</v>
      </c>
      <c r="J121" s="69"/>
      <c r="K121" s="65" t="str">
        <f>IF($A121="вк","В/К",(IF(J121=0,"0",(IF(SUMIF(Очки!$A$2:$A$54,J121,Очки!$B$2:$B$54)=0," ",SUMIF(Очки!$A$2:$A$54,J121,Очки!$B$2:$B$54))+IF(J121="ОРГ",0,$C121)))))</f>
        <v>0</v>
      </c>
      <c r="L121" s="69"/>
      <c r="M121" s="65" t="str">
        <f>IF($A121="вк","В/К",(IF(L121=0,"0",(IF(SUMIF(Очки!$A$2:$A$54,L121,Очки!$B$2:$B$54)=0," ",SUMIF(Очки!$A$2:$A$54,L121,Очки!$B$2:$B$54))+IF(L121="ОРГ",0,$C121)))))</f>
        <v>0</v>
      </c>
      <c r="N121" s="69"/>
      <c r="O121" s="65" t="str">
        <f>IF($A121="вк","В/К",(IF(N121=0,"0",(IF(SUMIF(Очки!$A$2:$A$54,N121,Очки!$B$2:$B$54)=0," ",SUMIF(Очки!$A$2:$A$54,N121,Очки!$B$2:$B$54))+IF(N121="ОРГ",0,$C121)))))</f>
        <v>0</v>
      </c>
      <c r="P121" s="69"/>
      <c r="Q121" s="65" t="str">
        <f>IF($A121="вк","В/К",(IF(P121=0,"0",(IF(SUMIF(Очки!$A$2:$A$54,P121,Очки!$B$2:$B$54)=0," ",SUMIF(Очки!$A$2:$A$54,P121,Очки!$B$2:$B$54))+IF(P121="ОРГ",0,$C121)))))</f>
        <v>0</v>
      </c>
      <c r="R121" s="69"/>
      <c r="S121" s="65" t="str">
        <f>IF($A121="вк","В/К",(IF(R121=0,"0",(IF(SUMIF(Очки!$A$2:$A$54,R121,Очки!$B$2:$B$54)=0," ",SUMIF(Очки!$A$2:$A$54,R121,Очки!$B$2:$B$54))+IF(R121="ОРГ",0,$C121)))))</f>
        <v>0</v>
      </c>
      <c r="T121" s="69"/>
      <c r="U121" s="65" t="str">
        <f>IF($A121="вк","В/К",(IF(T121=0,"0",(IF(SUMIF(Очки!$A$2:$A$54,T121,Очки!$B$2:$B$54)=0," ",SUMIF(Очки!$A$2:$A$54,T121,Очки!$B$2:$B$54))+IF(T121="ОРГ",0,$C121)))))</f>
        <v>0</v>
      </c>
      <c r="V121" s="69"/>
      <c r="W121" s="65" t="str">
        <f>IF($A121="вк","В/К",(IF(V121=0,"0",(IF(SUMIF(Очки!$A$2:$A$54,V121,Очки!$B$2:$B$54)=0," ",SUMIF(Очки!$A$2:$A$54,V121,Очки!$B$2:$B$54))+IF(V121="ОРГ",0,$C121)))))</f>
        <v>0</v>
      </c>
      <c r="X121" s="69"/>
      <c r="Y121" s="65" t="str">
        <f>IF($A121="вк","В/К",(IF(X121=0,"0",(IF(SUMIF(Очки!$A$2:$A$54,X121,Очки!$B$2:$B$54)=0," ",SUMIF(Очки!$A$2:$A$54,X121,Очки!$B$2:$B$54))+IF(X121="ОРГ",0,$C121)))))</f>
        <v>0</v>
      </c>
      <c r="Z121" s="69"/>
      <c r="AA121" s="65" t="str">
        <f>IF($A121="вк","В/К",(IF(Z121=0,"0",(IF(SUMIF(Очки!$A$2:$A$54,Z121,Очки!$B$2:$B$54)=0," ",SUMIF(Очки!$A$2:$A$54,Z121,Очки!$B$2:$B$54))+IF(Z121="ОРГ",0,$C121)))))</f>
        <v>0</v>
      </c>
      <c r="AB121" s="69"/>
      <c r="AC121" s="65" t="str">
        <f>IF($A121="вк","В/К",(IF(AB121=0,"0",(IF(SUMIF(Очки!$A$2:$A$54,AB121,Очки!$B$2:$B$54)=0," ",SUMIF(Очки!$A$2:$A$54,AB121,Очки!$B$2:$B$54))+IF(AB121="ОРГ",0,$C121)))))</f>
        <v>0</v>
      </c>
      <c r="AD121" s="69"/>
      <c r="AE121" s="65" t="str">
        <f>IF($A121="вк","В/К",(IF(AD121=0,"0",(IF(SUMIF(Очки!$A$2:$A$54,AD121,Очки!$B$2:$B$54)=0," ",SUMIF(Очки!$A$2:$A$54,AD121,Очки!$B$2:$B$54))+IF(AD121="ОРГ",0,$C121)))))</f>
        <v>0</v>
      </c>
      <c r="AF121" s="69"/>
      <c r="AG121" s="65" t="str">
        <f>IF($A121="вк","В/К",(IF(AF121=0,"0",(IF(SUMIF(Очки!$A$2:$A$54,AF121,Очки!$B$2:$B$54)=0," ",SUMIF(Очки!$A$2:$A$54,AF121,Очки!$B$2:$B$54))+IF(AF121="ОРГ",0,$C121)))))</f>
        <v>0</v>
      </c>
      <c r="AH121" s="69"/>
      <c r="AI121" s="65" t="str">
        <f>IF($A121="вк","В/К",(IF(AH121=0,"0",(IF(SUMIF(Очки!$A$2:$A$54,AH121,Очки!$B$2:$B$54)=0," ",SUMIF(Очки!$A$2:$A$54,AH121,Очки!$B$2:$B$54))+IF(AH121="ОРГ",0,$C121)))))</f>
        <v>0</v>
      </c>
      <c r="AL121"/>
      <c r="AM121"/>
      <c r="AN121"/>
      <c r="AO121" s="82"/>
    </row>
    <row r="122" spans="1:41" s="84" customFormat="1" ht="13.5" customHeight="1" x14ac:dyDescent="0.2">
      <c r="A122" s="56" t="s">
        <v>22</v>
      </c>
      <c r="B122" s="59">
        <f t="shared" si="6"/>
        <v>0</v>
      </c>
      <c r="C122" s="66">
        <f>SUMIF(Коэффициенты!$A$2:$A$68,D122,Коэффициенты!$B$2:$B$68)</f>
        <v>4</v>
      </c>
      <c r="D122" s="67">
        <f t="shared" si="7"/>
        <v>62</v>
      </c>
      <c r="E122" s="67">
        <v>1954</v>
      </c>
      <c r="F122" s="75" t="s">
        <v>120</v>
      </c>
      <c r="G122" s="75"/>
      <c r="H122" s="69"/>
      <c r="I122" s="65" t="str">
        <f>IF($A122="вк","В/К",(IF(H122=0,"0",(IF(SUMIF(Очки!$A$2:$A$54,H122,Очки!$B$2:$B$54)=0," ",SUMIF(Очки!$A$2:$A$54,H122,Очки!$B$2:$B$54))+IF(H122="ОРГ",0,$C122)))))</f>
        <v>0</v>
      </c>
      <c r="J122" s="69"/>
      <c r="K122" s="65" t="str">
        <f>IF($A122="вк","В/К",(IF(J122=0,"0",(IF(SUMIF(Очки!$A$2:$A$54,J122,Очки!$B$2:$B$54)=0," ",SUMIF(Очки!$A$2:$A$54,J122,Очки!$B$2:$B$54))+IF(J122="ОРГ",0,$C122)))))</f>
        <v>0</v>
      </c>
      <c r="L122" s="69"/>
      <c r="M122" s="65" t="str">
        <f>IF($A122="вк","В/К",(IF(L122=0,"0",(IF(SUMIF(Очки!$A$2:$A$54,L122,Очки!$B$2:$B$54)=0," ",SUMIF(Очки!$A$2:$A$54,L122,Очки!$B$2:$B$54))+IF(L122="ОРГ",0,$C122)))))</f>
        <v>0</v>
      </c>
      <c r="N122" s="69"/>
      <c r="O122" s="65" t="str">
        <f>IF($A122="вк","В/К",(IF(N122=0,"0",(IF(SUMIF(Очки!$A$2:$A$54,N122,Очки!$B$2:$B$54)=0," ",SUMIF(Очки!$A$2:$A$54,N122,Очки!$B$2:$B$54))+IF(N122="ОРГ",0,$C122)))))</f>
        <v>0</v>
      </c>
      <c r="P122" s="69"/>
      <c r="Q122" s="65" t="str">
        <f>IF($A122="вк","В/К",(IF(P122=0,"0",(IF(SUMIF(Очки!$A$2:$A$54,P122,Очки!$B$2:$B$54)=0," ",SUMIF(Очки!$A$2:$A$54,P122,Очки!$B$2:$B$54))+IF(P122="ОРГ",0,$C122)))))</f>
        <v>0</v>
      </c>
      <c r="R122" s="69"/>
      <c r="S122" s="65" t="str">
        <f>IF($A122="вк","В/К",(IF(R122=0,"0",(IF(SUMIF(Очки!$A$2:$A$54,R122,Очки!$B$2:$B$54)=0," ",SUMIF(Очки!$A$2:$A$54,R122,Очки!$B$2:$B$54))+IF(R122="ОРГ",0,$C122)))))</f>
        <v>0</v>
      </c>
      <c r="T122" s="69"/>
      <c r="U122" s="65" t="str">
        <f>IF($A122="вк","В/К",(IF(T122=0,"0",(IF(SUMIF(Очки!$A$2:$A$54,T122,Очки!$B$2:$B$54)=0," ",SUMIF(Очки!$A$2:$A$54,T122,Очки!$B$2:$B$54))+IF(T122="ОРГ",0,$C122)))))</f>
        <v>0</v>
      </c>
      <c r="V122" s="69"/>
      <c r="W122" s="65" t="str">
        <f>IF($A122="вк","В/К",(IF(V122=0,"0",(IF(SUMIF(Очки!$A$2:$A$54,V122,Очки!$B$2:$B$54)=0," ",SUMIF(Очки!$A$2:$A$54,V122,Очки!$B$2:$B$54))+IF(V122="ОРГ",0,$C122)))))</f>
        <v>0</v>
      </c>
      <c r="X122" s="69"/>
      <c r="Y122" s="65" t="str">
        <f>IF($A122="вк","В/К",(IF(X122=0,"0",(IF(SUMIF(Очки!$A$2:$A$54,X122,Очки!$B$2:$B$54)=0," ",SUMIF(Очки!$A$2:$A$54,X122,Очки!$B$2:$B$54))+IF(X122="ОРГ",0,$C122)))))</f>
        <v>0</v>
      </c>
      <c r="Z122" s="69"/>
      <c r="AA122" s="65" t="str">
        <f>IF($A122="вк","В/К",(IF(Z122=0,"0",(IF(SUMIF(Очки!$A$2:$A$54,Z122,Очки!$B$2:$B$54)=0," ",SUMIF(Очки!$A$2:$A$54,Z122,Очки!$B$2:$B$54))+IF(Z122="ОРГ",0,$C122)))))</f>
        <v>0</v>
      </c>
      <c r="AB122" s="69"/>
      <c r="AC122" s="65" t="str">
        <f>IF($A122="вк","В/К",(IF(AB122=0,"0",(IF(SUMIF(Очки!$A$2:$A$54,AB122,Очки!$B$2:$B$54)=0," ",SUMIF(Очки!$A$2:$A$54,AB122,Очки!$B$2:$B$54))+IF(AB122="ОРГ",0,$C122)))))</f>
        <v>0</v>
      </c>
      <c r="AD122" s="69"/>
      <c r="AE122" s="65" t="str">
        <f>IF($A122="вк","В/К",(IF(AD122=0,"0",(IF(SUMIF(Очки!$A$2:$A$54,AD122,Очки!$B$2:$B$54)=0," ",SUMIF(Очки!$A$2:$A$54,AD122,Очки!$B$2:$B$54))+IF(AD122="ОРГ",0,$C122)))))</f>
        <v>0</v>
      </c>
      <c r="AF122" s="69"/>
      <c r="AG122" s="65" t="str">
        <f>IF($A122="вк","В/К",(IF(AF122=0,"0",(IF(SUMIF(Очки!$A$2:$A$54,AF122,Очки!$B$2:$B$54)=0," ",SUMIF(Очки!$A$2:$A$54,AF122,Очки!$B$2:$B$54))+IF(AF122="ОРГ",0,$C122)))))</f>
        <v>0</v>
      </c>
      <c r="AH122" s="69"/>
      <c r="AI122" s="65" t="str">
        <f>IF($A122="вк","В/К",(IF(AH122=0,"0",(IF(SUMIF(Очки!$A$2:$A$54,AH122,Очки!$B$2:$B$54)=0," ",SUMIF(Очки!$A$2:$A$54,AH122,Очки!$B$2:$B$54))+IF(AH122="ОРГ",0,$C122)))))</f>
        <v>0</v>
      </c>
      <c r="AL122"/>
      <c r="AM122"/>
      <c r="AN122"/>
      <c r="AO122" s="82"/>
    </row>
    <row r="123" spans="1:41" s="84" customFormat="1" ht="13.5" customHeight="1" x14ac:dyDescent="0.2">
      <c r="A123" s="56" t="s">
        <v>22</v>
      </c>
      <c r="B123" s="59">
        <f t="shared" si="6"/>
        <v>0</v>
      </c>
      <c r="C123" s="66">
        <f>SUMIF(Коэффициенты!$A$2:$A$68,D123,Коэффициенты!$B$2:$B$68)</f>
        <v>0</v>
      </c>
      <c r="D123" s="67">
        <f t="shared" si="7"/>
        <v>33</v>
      </c>
      <c r="E123" s="67">
        <v>1983</v>
      </c>
      <c r="F123" s="75" t="s">
        <v>121</v>
      </c>
      <c r="G123" s="75"/>
      <c r="H123" s="69"/>
      <c r="I123" s="65" t="str">
        <f>IF($A123="вк","В/К",(IF(H123=0,"0",(IF(SUMIF(Очки!$A$2:$A$54,H123,Очки!$B$2:$B$54)=0," ",SUMIF(Очки!$A$2:$A$54,H123,Очки!$B$2:$B$54))+IF(H123="ОРГ",0,$C123)))))</f>
        <v>0</v>
      </c>
      <c r="J123" s="69"/>
      <c r="K123" s="65" t="str">
        <f>IF($A123="вк","В/К",(IF(J123=0,"0",(IF(SUMIF(Очки!$A$2:$A$54,J123,Очки!$B$2:$B$54)=0," ",SUMIF(Очки!$A$2:$A$54,J123,Очки!$B$2:$B$54))+IF(J123="ОРГ",0,$C123)))))</f>
        <v>0</v>
      </c>
      <c r="L123" s="69"/>
      <c r="M123" s="65" t="str">
        <f>IF($A123="вк","В/К",(IF(L123=0,"0",(IF(SUMIF(Очки!$A$2:$A$54,L123,Очки!$B$2:$B$54)=0," ",SUMIF(Очки!$A$2:$A$54,L123,Очки!$B$2:$B$54))+IF(L123="ОРГ",0,$C123)))))</f>
        <v>0</v>
      </c>
      <c r="N123" s="69"/>
      <c r="O123" s="65" t="str">
        <f>IF($A123="вк","В/К",(IF(N123=0,"0",(IF(SUMIF(Очки!$A$2:$A$54,N123,Очки!$B$2:$B$54)=0," ",SUMIF(Очки!$A$2:$A$54,N123,Очки!$B$2:$B$54))+IF(N123="ОРГ",0,$C123)))))</f>
        <v>0</v>
      </c>
      <c r="P123" s="69"/>
      <c r="Q123" s="65" t="str">
        <f>IF($A123="вк","В/К",(IF(P123=0,"0",(IF(SUMIF(Очки!$A$2:$A$54,P123,Очки!$B$2:$B$54)=0," ",SUMIF(Очки!$A$2:$A$54,P123,Очки!$B$2:$B$54))+IF(P123="ОРГ",0,$C123)))))</f>
        <v>0</v>
      </c>
      <c r="R123" s="69"/>
      <c r="S123" s="65" t="str">
        <f>IF($A123="вк","В/К",(IF(R123=0,"0",(IF(SUMIF(Очки!$A$2:$A$54,R123,Очки!$B$2:$B$54)=0," ",SUMIF(Очки!$A$2:$A$54,R123,Очки!$B$2:$B$54))+IF(R123="ОРГ",0,$C123)))))</f>
        <v>0</v>
      </c>
      <c r="T123" s="69"/>
      <c r="U123" s="65" t="str">
        <f>IF($A123="вк","В/К",(IF(T123=0,"0",(IF(SUMIF(Очки!$A$2:$A$54,T123,Очки!$B$2:$B$54)=0," ",SUMIF(Очки!$A$2:$A$54,T123,Очки!$B$2:$B$54))+IF(T123="ОРГ",0,$C123)))))</f>
        <v>0</v>
      </c>
      <c r="V123" s="69"/>
      <c r="W123" s="65" t="str">
        <f>IF($A123="вк","В/К",(IF(V123=0,"0",(IF(SUMIF(Очки!$A$2:$A$54,V123,Очки!$B$2:$B$54)=0," ",SUMIF(Очки!$A$2:$A$54,V123,Очки!$B$2:$B$54))+IF(V123="ОРГ",0,$C123)))))</f>
        <v>0</v>
      </c>
      <c r="X123" s="69"/>
      <c r="Y123" s="65" t="str">
        <f>IF($A123="вк","В/К",(IF(X123=0,"0",(IF(SUMIF(Очки!$A$2:$A$54,X123,Очки!$B$2:$B$54)=0," ",SUMIF(Очки!$A$2:$A$54,X123,Очки!$B$2:$B$54))+IF(X123="ОРГ",0,$C123)))))</f>
        <v>0</v>
      </c>
      <c r="Z123" s="69"/>
      <c r="AA123" s="65" t="str">
        <f>IF($A123="вк","В/К",(IF(Z123=0,"0",(IF(SUMIF(Очки!$A$2:$A$54,Z123,Очки!$B$2:$B$54)=0," ",SUMIF(Очки!$A$2:$A$54,Z123,Очки!$B$2:$B$54))+IF(Z123="ОРГ",0,$C123)))))</f>
        <v>0</v>
      </c>
      <c r="AB123" s="69"/>
      <c r="AC123" s="65" t="str">
        <f>IF($A123="вк","В/К",(IF(AB123=0,"0",(IF(SUMIF(Очки!$A$2:$A$54,AB123,Очки!$B$2:$B$54)=0," ",SUMIF(Очки!$A$2:$A$54,AB123,Очки!$B$2:$B$54))+IF(AB123="ОРГ",0,$C123)))))</f>
        <v>0</v>
      </c>
      <c r="AD123" s="69"/>
      <c r="AE123" s="65" t="str">
        <f>IF($A123="вк","В/К",(IF(AD123=0,"0",(IF(SUMIF(Очки!$A$2:$A$54,AD123,Очки!$B$2:$B$54)=0," ",SUMIF(Очки!$A$2:$A$54,AD123,Очки!$B$2:$B$54))+IF(AD123="ОРГ",0,$C123)))))</f>
        <v>0</v>
      </c>
      <c r="AF123" s="69"/>
      <c r="AG123" s="65" t="str">
        <f>IF($A123="вк","В/К",(IF(AF123=0,"0",(IF(SUMIF(Очки!$A$2:$A$54,AF123,Очки!$B$2:$B$54)=0," ",SUMIF(Очки!$A$2:$A$54,AF123,Очки!$B$2:$B$54))+IF(AF123="ОРГ",0,$C123)))))</f>
        <v>0</v>
      </c>
      <c r="AH123" s="69"/>
      <c r="AI123" s="65" t="str">
        <f>IF($A123="вк","В/К",(IF(AH123=0,"0",(IF(SUMIF(Очки!$A$2:$A$54,AH123,Очки!$B$2:$B$54)=0," ",SUMIF(Очки!$A$2:$A$54,AH123,Очки!$B$2:$B$54))+IF(AH123="ОРГ",0,$C123)))))</f>
        <v>0</v>
      </c>
      <c r="AL123"/>
      <c r="AM123"/>
      <c r="AN123"/>
      <c r="AO123" s="82"/>
    </row>
    <row r="124" spans="1:41" s="84" customFormat="1" ht="13.5" customHeight="1" x14ac:dyDescent="0.2">
      <c r="A124" s="56" t="s">
        <v>22</v>
      </c>
      <c r="B124" s="59">
        <f t="shared" si="6"/>
        <v>0</v>
      </c>
      <c r="C124" s="66">
        <f>SUMIF(Коэффициенты!$A$2:$A$68,D124,Коэффициенты!$B$2:$B$68)</f>
        <v>3</v>
      </c>
      <c r="D124" s="67">
        <f t="shared" si="7"/>
        <v>43</v>
      </c>
      <c r="E124" s="67">
        <v>1973</v>
      </c>
      <c r="F124" s="75" t="s">
        <v>122</v>
      </c>
      <c r="G124" s="75"/>
      <c r="H124" s="69"/>
      <c r="I124" s="65" t="str">
        <f>IF($A124="вк","В/К",(IF(H124=0,"0",(IF(SUMIF(Очки!$A$2:$A$54,H124,Очки!$B$2:$B$54)=0," ",SUMIF(Очки!$A$2:$A$54,H124,Очки!$B$2:$B$54))+IF(H124="ОРГ",0,$C124)))))</f>
        <v>0</v>
      </c>
      <c r="J124" s="69"/>
      <c r="K124" s="65" t="str">
        <f>IF($A124="вк","В/К",(IF(J124=0,"0",(IF(SUMIF(Очки!$A$2:$A$54,J124,Очки!$B$2:$B$54)=0," ",SUMIF(Очки!$A$2:$A$54,J124,Очки!$B$2:$B$54))+IF(J124="ОРГ",0,$C124)))))</f>
        <v>0</v>
      </c>
      <c r="L124" s="69"/>
      <c r="M124" s="65" t="str">
        <f>IF($A124="вк","В/К",(IF(L124=0,"0",(IF(SUMIF(Очки!$A$2:$A$54,L124,Очки!$B$2:$B$54)=0," ",SUMIF(Очки!$A$2:$A$54,L124,Очки!$B$2:$B$54))+IF(L124="ОРГ",0,$C124)))))</f>
        <v>0</v>
      </c>
      <c r="N124" s="69"/>
      <c r="O124" s="65" t="str">
        <f>IF($A124="вк","В/К",(IF(N124=0,"0",(IF(SUMIF(Очки!$A$2:$A$54,N124,Очки!$B$2:$B$54)=0," ",SUMIF(Очки!$A$2:$A$54,N124,Очки!$B$2:$B$54))+IF(N124="ОРГ",0,$C124)))))</f>
        <v>0</v>
      </c>
      <c r="P124" s="69"/>
      <c r="Q124" s="65" t="str">
        <f>IF($A124="вк","В/К",(IF(P124=0,"0",(IF(SUMIF(Очки!$A$2:$A$54,P124,Очки!$B$2:$B$54)=0," ",SUMIF(Очки!$A$2:$A$54,P124,Очки!$B$2:$B$54))+IF(P124="ОРГ",0,$C124)))))</f>
        <v>0</v>
      </c>
      <c r="R124" s="69"/>
      <c r="S124" s="65" t="str">
        <f>IF($A124="вк","В/К",(IF(R124=0,"0",(IF(SUMIF(Очки!$A$2:$A$54,R124,Очки!$B$2:$B$54)=0," ",SUMIF(Очки!$A$2:$A$54,R124,Очки!$B$2:$B$54))+IF(R124="ОРГ",0,$C124)))))</f>
        <v>0</v>
      </c>
      <c r="T124" s="69"/>
      <c r="U124" s="65" t="str">
        <f>IF($A124="вк","В/К",(IF(T124=0,"0",(IF(SUMIF(Очки!$A$2:$A$54,T124,Очки!$B$2:$B$54)=0," ",SUMIF(Очки!$A$2:$A$54,T124,Очки!$B$2:$B$54))+IF(T124="ОРГ",0,$C124)))))</f>
        <v>0</v>
      </c>
      <c r="V124" s="69"/>
      <c r="W124" s="65" t="str">
        <f>IF($A124="вк","В/К",(IF(V124=0,"0",(IF(SUMIF(Очки!$A$2:$A$54,V124,Очки!$B$2:$B$54)=0," ",SUMIF(Очки!$A$2:$A$54,V124,Очки!$B$2:$B$54))+IF(V124="ОРГ",0,$C124)))))</f>
        <v>0</v>
      </c>
      <c r="X124" s="69"/>
      <c r="Y124" s="65" t="str">
        <f>IF($A124="вк","В/К",(IF(X124=0,"0",(IF(SUMIF(Очки!$A$2:$A$54,X124,Очки!$B$2:$B$54)=0," ",SUMIF(Очки!$A$2:$A$54,X124,Очки!$B$2:$B$54))+IF(X124="ОРГ",0,$C124)))))</f>
        <v>0</v>
      </c>
      <c r="Z124" s="69"/>
      <c r="AA124" s="65" t="str">
        <f>IF($A124="вк","В/К",(IF(Z124=0,"0",(IF(SUMIF(Очки!$A$2:$A$54,Z124,Очки!$B$2:$B$54)=0," ",SUMIF(Очки!$A$2:$A$54,Z124,Очки!$B$2:$B$54))+IF(Z124="ОРГ",0,$C124)))))</f>
        <v>0</v>
      </c>
      <c r="AB124" s="69"/>
      <c r="AC124" s="65" t="str">
        <f>IF($A124="вк","В/К",(IF(AB124=0,"0",(IF(SUMIF(Очки!$A$2:$A$54,AB124,Очки!$B$2:$B$54)=0," ",SUMIF(Очки!$A$2:$A$54,AB124,Очки!$B$2:$B$54))+IF(AB124="ОРГ",0,$C124)))))</f>
        <v>0</v>
      </c>
      <c r="AD124" s="69"/>
      <c r="AE124" s="65" t="str">
        <f>IF($A124="вк","В/К",(IF(AD124=0,"0",(IF(SUMIF(Очки!$A$2:$A$54,AD124,Очки!$B$2:$B$54)=0," ",SUMIF(Очки!$A$2:$A$54,AD124,Очки!$B$2:$B$54))+IF(AD124="ОРГ",0,$C124)))))</f>
        <v>0</v>
      </c>
      <c r="AF124" s="69"/>
      <c r="AG124" s="65" t="str">
        <f>IF($A124="вк","В/К",(IF(AF124=0,"0",(IF(SUMIF(Очки!$A$2:$A$54,AF124,Очки!$B$2:$B$54)=0," ",SUMIF(Очки!$A$2:$A$54,AF124,Очки!$B$2:$B$54))+IF(AF124="ОРГ",0,$C124)))))</f>
        <v>0</v>
      </c>
      <c r="AH124" s="69"/>
      <c r="AI124" s="65" t="str">
        <f>IF($A124="вк","В/К",(IF(AH124=0,"0",(IF(SUMIF(Очки!$A$2:$A$54,AH124,Очки!$B$2:$B$54)=0," ",SUMIF(Очки!$A$2:$A$54,AH124,Очки!$B$2:$B$54))+IF(AH124="ОРГ",0,$C124)))))</f>
        <v>0</v>
      </c>
      <c r="AL124"/>
      <c r="AM124"/>
      <c r="AN124"/>
      <c r="AO124" s="82"/>
    </row>
    <row r="125" spans="1:41" s="84" customFormat="1" ht="13.5" customHeight="1" x14ac:dyDescent="0.2">
      <c r="A125" s="56" t="s">
        <v>22</v>
      </c>
      <c r="B125" s="59">
        <f t="shared" si="6"/>
        <v>0</v>
      </c>
      <c r="C125" s="66">
        <f>SUMIF(Коэффициенты!$A$2:$A$68,D125,Коэффициенты!$B$2:$B$68)</f>
        <v>2</v>
      </c>
      <c r="D125" s="67">
        <f t="shared" si="7"/>
        <v>35</v>
      </c>
      <c r="E125" s="67">
        <v>1981</v>
      </c>
      <c r="F125" s="75" t="s">
        <v>123</v>
      </c>
      <c r="G125" s="75"/>
      <c r="H125" s="69"/>
      <c r="I125" s="65" t="str">
        <f>IF($A125="вк","В/К",(IF(H125=0,"0",(IF(SUMIF(Очки!$A$2:$A$54,H125,Очки!$B$2:$B$54)=0," ",SUMIF(Очки!$A$2:$A$54,H125,Очки!$B$2:$B$54))+IF(H125="ОРГ",0,$C125)))))</f>
        <v>0</v>
      </c>
      <c r="J125" s="69"/>
      <c r="K125" s="65" t="str">
        <f>IF($A125="вк","В/К",(IF(J125=0,"0",(IF(SUMIF(Очки!$A$2:$A$54,J125,Очки!$B$2:$B$54)=0," ",SUMIF(Очки!$A$2:$A$54,J125,Очки!$B$2:$B$54))+IF(J125="ОРГ",0,$C125)))))</f>
        <v>0</v>
      </c>
      <c r="L125" s="69"/>
      <c r="M125" s="65" t="str">
        <f>IF($A125="вк","В/К",(IF(L125=0,"0",(IF(SUMIF(Очки!$A$2:$A$54,L125,Очки!$B$2:$B$54)=0," ",SUMIF(Очки!$A$2:$A$54,L125,Очки!$B$2:$B$54))+IF(L125="ОРГ",0,$C125)))))</f>
        <v>0</v>
      </c>
      <c r="N125" s="69"/>
      <c r="O125" s="65" t="str">
        <f>IF($A125="вк","В/К",(IF(N125=0,"0",(IF(SUMIF(Очки!$A$2:$A$54,N125,Очки!$B$2:$B$54)=0," ",SUMIF(Очки!$A$2:$A$54,N125,Очки!$B$2:$B$54))+IF(N125="ОРГ",0,$C125)))))</f>
        <v>0</v>
      </c>
      <c r="P125" s="69"/>
      <c r="Q125" s="65" t="str">
        <f>IF($A125="вк","В/К",(IF(P125=0,"0",(IF(SUMIF(Очки!$A$2:$A$54,P125,Очки!$B$2:$B$54)=0," ",SUMIF(Очки!$A$2:$A$54,P125,Очки!$B$2:$B$54))+IF(P125="ОРГ",0,$C125)))))</f>
        <v>0</v>
      </c>
      <c r="R125" s="69"/>
      <c r="S125" s="65" t="str">
        <f>IF($A125="вк","В/К",(IF(R125=0,"0",(IF(SUMIF(Очки!$A$2:$A$54,R125,Очки!$B$2:$B$54)=0," ",SUMIF(Очки!$A$2:$A$54,R125,Очки!$B$2:$B$54))+IF(R125="ОРГ",0,$C125)))))</f>
        <v>0</v>
      </c>
      <c r="T125" s="69"/>
      <c r="U125" s="65" t="str">
        <f>IF($A125="вк","В/К",(IF(T125=0,"0",(IF(SUMIF(Очки!$A$2:$A$54,T125,Очки!$B$2:$B$54)=0," ",SUMIF(Очки!$A$2:$A$54,T125,Очки!$B$2:$B$54))+IF(T125="ОРГ",0,$C125)))))</f>
        <v>0</v>
      </c>
      <c r="V125" s="69"/>
      <c r="W125" s="65" t="str">
        <f>IF($A125="вк","В/К",(IF(V125=0,"0",(IF(SUMIF(Очки!$A$2:$A$54,V125,Очки!$B$2:$B$54)=0," ",SUMIF(Очки!$A$2:$A$54,V125,Очки!$B$2:$B$54))+IF(V125="ОРГ",0,$C125)))))</f>
        <v>0</v>
      </c>
      <c r="X125" s="69"/>
      <c r="Y125" s="65" t="str">
        <f>IF($A125="вк","В/К",(IF(X125=0,"0",(IF(SUMIF(Очки!$A$2:$A$54,X125,Очки!$B$2:$B$54)=0," ",SUMIF(Очки!$A$2:$A$54,X125,Очки!$B$2:$B$54))+IF(X125="ОРГ",0,$C125)))))</f>
        <v>0</v>
      </c>
      <c r="Z125" s="69"/>
      <c r="AA125" s="65" t="str">
        <f>IF($A125="вк","В/К",(IF(Z125=0,"0",(IF(SUMIF(Очки!$A$2:$A$54,Z125,Очки!$B$2:$B$54)=0," ",SUMIF(Очки!$A$2:$A$54,Z125,Очки!$B$2:$B$54))+IF(Z125="ОРГ",0,$C125)))))</f>
        <v>0</v>
      </c>
      <c r="AB125" s="69"/>
      <c r="AC125" s="65" t="str">
        <f>IF($A125="вк","В/К",(IF(AB125=0,"0",(IF(SUMIF(Очки!$A$2:$A$54,AB125,Очки!$B$2:$B$54)=0," ",SUMIF(Очки!$A$2:$A$54,AB125,Очки!$B$2:$B$54))+IF(AB125="ОРГ",0,$C125)))))</f>
        <v>0</v>
      </c>
      <c r="AD125" s="69"/>
      <c r="AE125" s="65" t="str">
        <f>IF($A125="вк","В/К",(IF(AD125=0,"0",(IF(SUMIF(Очки!$A$2:$A$54,AD125,Очки!$B$2:$B$54)=0," ",SUMIF(Очки!$A$2:$A$54,AD125,Очки!$B$2:$B$54))+IF(AD125="ОРГ",0,$C125)))))</f>
        <v>0</v>
      </c>
      <c r="AF125" s="69"/>
      <c r="AG125" s="65" t="str">
        <f>IF($A125="вк","В/К",(IF(AF125=0,"0",(IF(SUMIF(Очки!$A$2:$A$54,AF125,Очки!$B$2:$B$54)=0," ",SUMIF(Очки!$A$2:$A$54,AF125,Очки!$B$2:$B$54))+IF(AF125="ОРГ",0,$C125)))))</f>
        <v>0</v>
      </c>
      <c r="AH125" s="69"/>
      <c r="AI125" s="65" t="str">
        <f>IF($A125="вк","В/К",(IF(AH125=0,"0",(IF(SUMIF(Очки!$A$2:$A$54,AH125,Очки!$B$2:$B$54)=0," ",SUMIF(Очки!$A$2:$A$54,AH125,Очки!$B$2:$B$54))+IF(AH125="ОРГ",0,$C125)))))</f>
        <v>0</v>
      </c>
      <c r="AL125"/>
      <c r="AM125"/>
      <c r="AN125"/>
      <c r="AO125" s="82"/>
    </row>
    <row r="126" spans="1:41" s="84" customFormat="1" ht="13.5" customHeight="1" x14ac:dyDescent="0.2">
      <c r="A126" s="56" t="s">
        <v>22</v>
      </c>
      <c r="B126" s="59">
        <f t="shared" si="6"/>
        <v>0</v>
      </c>
      <c r="C126" s="66">
        <f>SUMIF(Коэффициенты!$A$2:$A$68,D126,Коэффициенты!$B$2:$B$68)</f>
        <v>0</v>
      </c>
      <c r="D126" s="67">
        <f t="shared" si="7"/>
        <v>27</v>
      </c>
      <c r="E126" s="67">
        <v>1989</v>
      </c>
      <c r="F126" s="75" t="s">
        <v>124</v>
      </c>
      <c r="G126" s="75"/>
      <c r="H126" s="69"/>
      <c r="I126" s="65" t="str">
        <f>IF($A126="вк","В/К",(IF(H126=0,"0",(IF(SUMIF(Очки!$A$2:$A$54,H126,Очки!$B$2:$B$54)=0," ",SUMIF(Очки!$A$2:$A$54,H126,Очки!$B$2:$B$54))+IF(H126="ОРГ",0,$C126)))))</f>
        <v>0</v>
      </c>
      <c r="J126" s="69"/>
      <c r="K126" s="65" t="str">
        <f>IF($A126="вк","В/К",(IF(J126=0,"0",(IF(SUMIF(Очки!$A$2:$A$54,J126,Очки!$B$2:$B$54)=0," ",SUMIF(Очки!$A$2:$A$54,J126,Очки!$B$2:$B$54))+IF(J126="ОРГ",0,$C126)))))</f>
        <v>0</v>
      </c>
      <c r="L126" s="69"/>
      <c r="M126" s="65" t="str">
        <f>IF($A126="вк","В/К",(IF(L126=0,"0",(IF(SUMIF(Очки!$A$2:$A$54,L126,Очки!$B$2:$B$54)=0," ",SUMIF(Очки!$A$2:$A$54,L126,Очки!$B$2:$B$54))+IF(L126="ОРГ",0,$C126)))))</f>
        <v>0</v>
      </c>
      <c r="N126" s="69"/>
      <c r="O126" s="65" t="str">
        <f>IF($A126="вк","В/К",(IF(N126=0,"0",(IF(SUMIF(Очки!$A$2:$A$54,N126,Очки!$B$2:$B$54)=0," ",SUMIF(Очки!$A$2:$A$54,N126,Очки!$B$2:$B$54))+IF(N126="ОРГ",0,$C126)))))</f>
        <v>0</v>
      </c>
      <c r="P126" s="69"/>
      <c r="Q126" s="65" t="str">
        <f>IF($A126="вк","В/К",(IF(P126=0,"0",(IF(SUMIF(Очки!$A$2:$A$54,P126,Очки!$B$2:$B$54)=0," ",SUMIF(Очки!$A$2:$A$54,P126,Очки!$B$2:$B$54))+IF(P126="ОРГ",0,$C126)))))</f>
        <v>0</v>
      </c>
      <c r="R126" s="69"/>
      <c r="S126" s="65" t="str">
        <f>IF($A126="вк","В/К",(IF(R126=0,"0",(IF(SUMIF(Очки!$A$2:$A$54,R126,Очки!$B$2:$B$54)=0," ",SUMIF(Очки!$A$2:$A$54,R126,Очки!$B$2:$B$54))+IF(R126="ОРГ",0,$C126)))))</f>
        <v>0</v>
      </c>
      <c r="T126" s="69"/>
      <c r="U126" s="65" t="str">
        <f>IF($A126="вк","В/К",(IF(T126=0,"0",(IF(SUMIF(Очки!$A$2:$A$54,T126,Очки!$B$2:$B$54)=0," ",SUMIF(Очки!$A$2:$A$54,T126,Очки!$B$2:$B$54))+IF(T126="ОРГ",0,$C126)))))</f>
        <v>0</v>
      </c>
      <c r="V126" s="69"/>
      <c r="W126" s="65" t="str">
        <f>IF($A126="вк","В/К",(IF(V126=0,"0",(IF(SUMIF(Очки!$A$2:$A$54,V126,Очки!$B$2:$B$54)=0," ",SUMIF(Очки!$A$2:$A$54,V126,Очки!$B$2:$B$54))+IF(V126="ОРГ",0,$C126)))))</f>
        <v>0</v>
      </c>
      <c r="X126" s="69"/>
      <c r="Y126" s="65" t="str">
        <f>IF($A126="вк","В/К",(IF(X126=0,"0",(IF(SUMIF(Очки!$A$2:$A$54,X126,Очки!$B$2:$B$54)=0," ",SUMIF(Очки!$A$2:$A$54,X126,Очки!$B$2:$B$54))+IF(X126="ОРГ",0,$C126)))))</f>
        <v>0</v>
      </c>
      <c r="Z126" s="69"/>
      <c r="AA126" s="65" t="str">
        <f>IF($A126="вк","В/К",(IF(Z126=0,"0",(IF(SUMIF(Очки!$A$2:$A$54,Z126,Очки!$B$2:$B$54)=0," ",SUMIF(Очки!$A$2:$A$54,Z126,Очки!$B$2:$B$54))+IF(Z126="ОРГ",0,$C126)))))</f>
        <v>0</v>
      </c>
      <c r="AB126" s="69"/>
      <c r="AC126" s="65" t="str">
        <f>IF($A126="вк","В/К",(IF(AB126=0,"0",(IF(SUMIF(Очки!$A$2:$A$54,AB126,Очки!$B$2:$B$54)=0," ",SUMIF(Очки!$A$2:$A$54,AB126,Очки!$B$2:$B$54))+IF(AB126="ОРГ",0,$C126)))))</f>
        <v>0</v>
      </c>
      <c r="AD126" s="69"/>
      <c r="AE126" s="65" t="str">
        <f>IF($A126="вк","В/К",(IF(AD126=0,"0",(IF(SUMIF(Очки!$A$2:$A$54,AD126,Очки!$B$2:$B$54)=0," ",SUMIF(Очки!$A$2:$A$54,AD126,Очки!$B$2:$B$54))+IF(AD126="ОРГ",0,$C126)))))</f>
        <v>0</v>
      </c>
      <c r="AF126" s="69"/>
      <c r="AG126" s="65" t="str">
        <f>IF($A126="вк","В/К",(IF(AF126=0,"0",(IF(SUMIF(Очки!$A$2:$A$54,AF126,Очки!$B$2:$B$54)=0," ",SUMIF(Очки!$A$2:$A$54,AF126,Очки!$B$2:$B$54))+IF(AF126="ОРГ",0,$C126)))))</f>
        <v>0</v>
      </c>
      <c r="AH126" s="69"/>
      <c r="AI126" s="65" t="str">
        <f>IF($A126="вк","В/К",(IF(AH126=0,"0",(IF(SUMIF(Очки!$A$2:$A$54,AH126,Очки!$B$2:$B$54)=0," ",SUMIF(Очки!$A$2:$A$54,AH126,Очки!$B$2:$B$54))+IF(AH126="ОРГ",0,$C126)))))</f>
        <v>0</v>
      </c>
      <c r="AO126" s="82"/>
    </row>
    <row r="127" spans="1:41" ht="13.5" customHeight="1" x14ac:dyDescent="0.2">
      <c r="A127" s="76" t="s">
        <v>125</v>
      </c>
      <c r="B127" s="59">
        <f t="shared" si="6"/>
        <v>230</v>
      </c>
      <c r="C127" s="66">
        <f>SUMIF(Коэффициенты!$A$2:$A$68,D127,Коэффициенты!$B$2:$B$68)</f>
        <v>2</v>
      </c>
      <c r="D127" s="49">
        <f t="shared" si="7"/>
        <v>35</v>
      </c>
      <c r="E127" s="67">
        <v>1981</v>
      </c>
      <c r="F127" s="68" t="s">
        <v>130</v>
      </c>
      <c r="G127" s="68" t="s">
        <v>24</v>
      </c>
      <c r="H127" s="69">
        <v>3</v>
      </c>
      <c r="I127" s="65">
        <f>IF($A127="вк","В/К",(IF(H127=0,"0",(IF(SUMIF(Очки!$A$2:$A$54,H127,Очки!$B$2:$B$54)=0," ",SUMIF(Очки!$A$2:$A$54,H127,Очки!$B$2:$B$54))+IF(H127="ОРГ",0,$C127)))))</f>
        <v>22</v>
      </c>
      <c r="J127" s="69">
        <v>2</v>
      </c>
      <c r="K127" s="65">
        <f>IF($A127="вк","В/К",(IF(J127=0,"0",(IF(SUMIF(Очки!$A$2:$A$54,J127,Очки!$B$2:$B$54)=0," ",SUMIF(Очки!$A$2:$A$54,J127,Очки!$B$2:$B$54))+IF(J127="ОРГ",0,$C127)))))</f>
        <v>24</v>
      </c>
      <c r="L127" s="69"/>
      <c r="M127" s="65" t="str">
        <f>IF($A127="вк","В/К",(IF(L127=0,"0",(IF(SUMIF(Очки!$A$2:$A$54,L127,Очки!$B$2:$B$54)=0," ",SUMIF(Очки!$A$2:$A$54,L127,Очки!$B$2:$B$54))+IF(L127="ОРГ",0,$C127)))))</f>
        <v>0</v>
      </c>
      <c r="N127" s="69"/>
      <c r="O127" s="65" t="str">
        <f>IF($A127="вк","В/К",(IF(N127=0,"0",(IF(SUMIF(Очки!$A$2:$A$54,N127,Очки!$B$2:$B$54)=0," ",SUMIF(Очки!$A$2:$A$54,N127,Очки!$B$2:$B$54))+IF(N127="ОРГ",0,$C127)))))</f>
        <v>0</v>
      </c>
      <c r="P127" s="69"/>
      <c r="Q127" s="65" t="str">
        <f>IF($A127="вк","В/К",(IF(P127=0,"0",(IF(SUMIF(Очки!$A$2:$A$54,P127,Очки!$B$2:$B$54)=0," ",SUMIF(Очки!$A$2:$A$54,P127,Очки!$B$2:$B$54))+IF(P127="ОРГ",0,$C127)))))</f>
        <v>0</v>
      </c>
      <c r="R127" s="69">
        <v>1</v>
      </c>
      <c r="S127" s="65">
        <f>IF($A127="вк","В/К",(IF(R127=0,"0",(IF(SUMIF(Очки!$A$2:$A$54,R127,Очки!$B$2:$B$54)=0," ",SUMIF(Очки!$A$2:$A$54,R127,Очки!$B$2:$B$54))+IF(R127="ОРГ",0,$C127)))))</f>
        <v>27</v>
      </c>
      <c r="T127" s="69">
        <v>1</v>
      </c>
      <c r="U127" s="65">
        <f>IF($A127="вк","В/К",(IF(T127=0,"0",(IF(SUMIF(Очки!$A$2:$A$54,T127,Очки!$B$2:$B$54)=0," ",SUMIF(Очки!$A$2:$A$54,T127,Очки!$B$2:$B$54))+IF(T127="ОРГ",0,$C127)))))</f>
        <v>27</v>
      </c>
      <c r="V127" s="69">
        <v>1</v>
      </c>
      <c r="W127" s="65">
        <f>IF($A127="вк","В/К",(IF(V127=0,"0",(IF(SUMIF(Очки!$A$2:$A$54,V127,Очки!$B$2:$B$54)=0," ",SUMIF(Очки!$A$2:$A$54,V127,Очки!$B$2:$B$54))+IF(V127="ОРГ",0,$C127)))))</f>
        <v>27</v>
      </c>
      <c r="X127" s="69">
        <v>2</v>
      </c>
      <c r="Y127" s="65">
        <f>IF($A127="вк","В/К",(IF(X127=0,"0",(IF(SUMIF(Очки!$A$2:$A$54,X127,Очки!$B$2:$B$54)=0," ",SUMIF(Очки!$A$2:$A$54,X127,Очки!$B$2:$B$54))+IF(X127="ОРГ",0,$C127)))))</f>
        <v>24</v>
      </c>
      <c r="Z127" s="69" t="s">
        <v>5</v>
      </c>
      <c r="AA127" s="65">
        <f>IF($A127="вк","В/К",(IF(Z127=0,"0",(IF(SUMIF(Очки!$A$2:$A$54,Z127,Очки!$B$2:$B$54)=0," ",SUMIF(Очки!$A$2:$A$54,Z127,Очки!$B$2:$B$54))+IF(Z127="ОРГ",0,$C127)))))</f>
        <v>25</v>
      </c>
      <c r="AB127" s="69"/>
      <c r="AC127" s="65" t="str">
        <f>IF($A127="вк","В/К",(IF(AB127=0,"0",(IF(SUMIF(Очки!$A$2:$A$54,AB127,Очки!$B$2:$B$54)=0," ",SUMIF(Очки!$A$2:$A$54,AB127,Очки!$B$2:$B$54))+IF(AB127="ОРГ",0,$C127)))))</f>
        <v>0</v>
      </c>
      <c r="AD127" s="69">
        <v>1</v>
      </c>
      <c r="AE127" s="65">
        <f>IF($A127="вк","В/К",(IF(AD127=0,"0",(IF(SUMIF(Очки!$A$2:$A$54,AD127,Очки!$B$2:$B$54)=0," ",SUMIF(Очки!$A$2:$A$54,AD127,Очки!$B$2:$B$54))+IF(AD127="ОРГ",0,$C127)))))</f>
        <v>27</v>
      </c>
      <c r="AF127" s="69"/>
      <c r="AG127" s="65" t="str">
        <f>IF($A127="вк","В/К",(IF(AF127=0,"0",(IF(SUMIF(Очки!$A$2:$A$54,AF127,Очки!$B$2:$B$54)=0," ",SUMIF(Очки!$A$2:$A$54,AF127,Очки!$B$2:$B$54))+IF(AF127="ОРГ",0,$C127)))))</f>
        <v>0</v>
      </c>
      <c r="AH127" s="69">
        <v>1</v>
      </c>
      <c r="AI127" s="65">
        <f>IF($A127="вк","В/К",(IF(AH127=0,"0",(IF(SUMIF(Очки!$A$2:$A$54,AH127,Очки!$B$2:$B$54)=0," ",SUMIF(Очки!$A$2:$A$54,AH127,Очки!$B$2:$B$54))+IF(AH127="ОРГ",0,$C127)))))</f>
        <v>27</v>
      </c>
      <c r="AJ127" s="84"/>
      <c r="AK127" s="84"/>
    </row>
    <row r="128" spans="1:41" ht="13.5" customHeight="1" x14ac:dyDescent="0.2">
      <c r="A128" s="76" t="s">
        <v>125</v>
      </c>
      <c r="B128" s="59">
        <f t="shared" si="6"/>
        <v>190</v>
      </c>
      <c r="C128" s="66">
        <f>SUMIF(Коэффициенты!$A$2:$A$68,D128,Коэффициенты!$B$2:$B$68)</f>
        <v>2</v>
      </c>
      <c r="D128" s="49">
        <f t="shared" si="7"/>
        <v>36</v>
      </c>
      <c r="E128" s="67">
        <v>1980</v>
      </c>
      <c r="F128" s="68" t="s">
        <v>134</v>
      </c>
      <c r="G128" s="68" t="s">
        <v>55</v>
      </c>
      <c r="H128" s="69">
        <v>4</v>
      </c>
      <c r="I128" s="65">
        <f>IF($A128="вк","В/К",(IF(H128=0,"0",(IF(SUMIF(Очки!$A$2:$A$54,H128,Очки!$B$2:$B$54)=0," ",SUMIF(Очки!$A$2:$A$54,H128,Очки!$B$2:$B$54))+IF(H128="ОРГ",0,$C128)))))</f>
        <v>21</v>
      </c>
      <c r="J128" s="69">
        <v>6</v>
      </c>
      <c r="K128" s="65">
        <f>IF($A128="вк","В/К",(IF(J128=0,"0",(IF(SUMIF(Очки!$A$2:$A$54,J128,Очки!$B$2:$B$54)=0," ",SUMIF(Очки!$A$2:$A$54,J128,Очки!$B$2:$B$54))+IF(J128="ОРГ",0,$C128)))))</f>
        <v>19</v>
      </c>
      <c r="L128" s="64"/>
      <c r="M128" s="65" t="str">
        <f>IF($A128="вк","В/К",(IF(L128=0,"0",(IF(SUMIF(Очки!$A$2:$A$54,L128,Очки!$B$2:$B$54)=0," ",SUMIF(Очки!$A$2:$A$54,L128,Очки!$B$2:$B$54))+IF(L128="ОРГ",0,$C128)))))</f>
        <v>0</v>
      </c>
      <c r="N128" s="69"/>
      <c r="O128" s="65" t="str">
        <f>IF($A128="вк","В/К",(IF(N128=0,"0",(IF(SUMIF(Очки!$A$2:$A$54,N128,Очки!$B$2:$B$54)=0," ",SUMIF(Очки!$A$2:$A$54,N128,Очки!$B$2:$B$54))+IF(N128="ОРГ",0,$C128)))))</f>
        <v>0</v>
      </c>
      <c r="P128" s="69">
        <v>1</v>
      </c>
      <c r="Q128" s="65">
        <f>IF($A128="вк","В/К",(IF(P128=0,"0",(IF(SUMIF(Очки!$A$2:$A$54,P128,Очки!$B$2:$B$54)=0," ",SUMIF(Очки!$A$2:$A$54,P128,Очки!$B$2:$B$54))+IF(P128="ОРГ",0,$C128)))))</f>
        <v>27</v>
      </c>
      <c r="R128" s="69">
        <v>4</v>
      </c>
      <c r="S128" s="65">
        <f>IF($A128="вк","В/К",(IF(R128=0,"0",(IF(SUMIF(Очки!$A$2:$A$54,R128,Очки!$B$2:$B$54)=0," ",SUMIF(Очки!$A$2:$A$54,R128,Очки!$B$2:$B$54))+IF(R128="ОРГ",0,$C128)))))</f>
        <v>21</v>
      </c>
      <c r="T128" s="69">
        <v>2</v>
      </c>
      <c r="U128" s="65">
        <f>IF($A128="вк","В/К",(IF(T128=0,"0",(IF(SUMIF(Очки!$A$2:$A$54,T128,Очки!$B$2:$B$54)=0," ",SUMIF(Очки!$A$2:$A$54,T128,Очки!$B$2:$B$54))+IF(T128="ОРГ",0,$C128)))))</f>
        <v>24</v>
      </c>
      <c r="V128" s="69"/>
      <c r="W128" s="65" t="str">
        <f>IF($A128="вк","В/К",(IF(V128=0,"0",(IF(SUMIF(Очки!$A$2:$A$54,V128,Очки!$B$2:$B$54)=0," ",SUMIF(Очки!$A$2:$A$54,V128,Очки!$B$2:$B$54))+IF(V128="ОРГ",0,$C128)))))</f>
        <v>0</v>
      </c>
      <c r="X128" s="69">
        <v>1</v>
      </c>
      <c r="Y128" s="65">
        <f>IF($A128="вк","В/К",(IF(X128=0,"0",(IF(SUMIF(Очки!$A$2:$A$54,X128,Очки!$B$2:$B$54)=0," ",SUMIF(Очки!$A$2:$A$54,X128,Очки!$B$2:$B$54))+IF(X128="ОРГ",0,$C128)))))</f>
        <v>27</v>
      </c>
      <c r="Z128" s="69"/>
      <c r="AA128" s="65" t="str">
        <f>IF($A128="вк","В/К",(IF(Z128=0,"0",(IF(SUMIF(Очки!$A$2:$A$54,Z128,Очки!$B$2:$B$54)=0," ",SUMIF(Очки!$A$2:$A$54,Z128,Очки!$B$2:$B$54))+IF(Z128="ОРГ",0,$C128)))))</f>
        <v>0</v>
      </c>
      <c r="AB128" s="69"/>
      <c r="AC128" s="65" t="str">
        <f>IF($A128="вк","В/К",(IF(AB128=0,"0",(IF(SUMIF(Очки!$A$2:$A$54,AB128,Очки!$B$2:$B$54)=0," ",SUMIF(Очки!$A$2:$A$54,AB128,Очки!$B$2:$B$54))+IF(AB128="ОРГ",0,$C128)))))</f>
        <v>0</v>
      </c>
      <c r="AD128" s="69">
        <v>2</v>
      </c>
      <c r="AE128" s="65">
        <f>IF($A128="вк","В/К",(IF(AD128=0,"0",(IF(SUMIF(Очки!$A$2:$A$54,AD128,Очки!$B$2:$B$54)=0," ",SUMIF(Очки!$A$2:$A$54,AD128,Очки!$B$2:$B$54))+IF(AD128="ОРГ",0,$C128)))))</f>
        <v>24</v>
      </c>
      <c r="AF128" s="69">
        <v>1</v>
      </c>
      <c r="AG128" s="65">
        <f>IF($A128="вк","В/К",(IF(AF128=0,"0",(IF(SUMIF(Очки!$A$2:$A$54,AF128,Очки!$B$2:$B$54)=0," ",SUMIF(Очки!$A$2:$A$54,AF128,Очки!$B$2:$B$54))+IF(AF128="ОРГ",0,$C128)))))</f>
        <v>27</v>
      </c>
      <c r="AH128" s="69"/>
      <c r="AI128" s="65" t="str">
        <f>IF($A128="вк","В/К",(IF(AH128=0,"0",(IF(SUMIF(Очки!$A$2:$A$54,AH128,Очки!$B$2:$B$54)=0," ",SUMIF(Очки!$A$2:$A$54,AH128,Очки!$B$2:$B$54))+IF(AH128="ОРГ",0,$C128)))))</f>
        <v>0</v>
      </c>
      <c r="AJ128" s="84"/>
      <c r="AK128" s="84"/>
    </row>
    <row r="129" spans="1:37" ht="13.5" customHeight="1" x14ac:dyDescent="0.2">
      <c r="A129" s="76" t="s">
        <v>125</v>
      </c>
      <c r="B129" s="59">
        <f t="shared" si="6"/>
        <v>103</v>
      </c>
      <c r="C129" s="66">
        <f>SUMIF(Коэффициенты!$A$2:$A$68,D129,Коэффициенты!$B$2:$B$68)</f>
        <v>4</v>
      </c>
      <c r="D129" s="49">
        <f t="shared" si="7"/>
        <v>53</v>
      </c>
      <c r="E129" s="67">
        <v>1963</v>
      </c>
      <c r="F129" s="68" t="s">
        <v>142</v>
      </c>
      <c r="G129" s="68" t="s">
        <v>40</v>
      </c>
      <c r="H129" s="69">
        <v>5</v>
      </c>
      <c r="I129" s="65">
        <f>IF($A129="вк","В/К",(IF(H129=0,"0",(IF(SUMIF(Очки!$A$2:$A$54,H129,Очки!$B$2:$B$54)=0," ",SUMIF(Очки!$A$2:$A$54,H129,Очки!$B$2:$B$54))+IF(H129="ОРГ",0,$C129)))))</f>
        <v>22</v>
      </c>
      <c r="J129" s="69">
        <v>1</v>
      </c>
      <c r="K129" s="65">
        <f>IF($A129="вк","В/К",(IF(J129=0,"0",(IF(SUMIF(Очки!$A$2:$A$54,J129,Очки!$B$2:$B$54)=0," ",SUMIF(Очки!$A$2:$A$54,J129,Очки!$B$2:$B$54))+IF(J129="ОРГ",0,$C129)))))</f>
        <v>29</v>
      </c>
      <c r="L129" s="69"/>
      <c r="M129" s="65" t="str">
        <f>IF($A129="вк","В/К",(IF(L129=0,"0",(IF(SUMIF(Очки!$A$2:$A$54,L129,Очки!$B$2:$B$54)=0," ",SUMIF(Очки!$A$2:$A$54,L129,Очки!$B$2:$B$54))+IF(L129="ОРГ",0,$C129)))))</f>
        <v>0</v>
      </c>
      <c r="N129" s="69">
        <v>2</v>
      </c>
      <c r="O129" s="65">
        <f>IF($A129="вк","В/К",(IF(N129=0,"0",(IF(SUMIF(Очки!$A$2:$A$54,N129,Очки!$B$2:$B$54)=0," ",SUMIF(Очки!$A$2:$A$54,N129,Очки!$B$2:$B$54))+IF(N129="ОРГ",0,$C129)))))</f>
        <v>26</v>
      </c>
      <c r="P129" s="69"/>
      <c r="Q129" s="65" t="str">
        <f>IF($A129="вк","В/К",(IF(P129=0,"0",(IF(SUMIF(Очки!$A$2:$A$54,P129,Очки!$B$2:$B$54)=0," ",SUMIF(Очки!$A$2:$A$54,P129,Очки!$B$2:$B$54))+IF(P129="ОРГ",0,$C129)))))</f>
        <v>0</v>
      </c>
      <c r="R129" s="69"/>
      <c r="S129" s="65" t="str">
        <f>IF($A129="вк","В/К",(IF(R129=0,"0",(IF(SUMIF(Очки!$A$2:$A$54,R129,Очки!$B$2:$B$54)=0," ",SUMIF(Очки!$A$2:$A$54,R129,Очки!$B$2:$B$54))+IF(R129="ОРГ",0,$C129)))))</f>
        <v>0</v>
      </c>
      <c r="T129" s="69"/>
      <c r="U129" s="65" t="str">
        <f>IF($A129="вк","В/К",(IF(T129=0,"0",(IF(SUMIF(Очки!$A$2:$A$54,T129,Очки!$B$2:$B$54)=0," ",SUMIF(Очки!$A$2:$A$54,T129,Очки!$B$2:$B$54))+IF(T129="ОРГ",0,$C129)))))</f>
        <v>0</v>
      </c>
      <c r="V129" s="69"/>
      <c r="W129" s="65" t="str">
        <f>IF($A129="вк","В/К",(IF(V129=0,"0",(IF(SUMIF(Очки!$A$2:$A$54,V129,Очки!$B$2:$B$54)=0," ",SUMIF(Очки!$A$2:$A$54,V129,Очки!$B$2:$B$54))+IF(V129="ОРГ",0,$C129)))))</f>
        <v>0</v>
      </c>
      <c r="X129" s="69"/>
      <c r="Y129" s="65" t="str">
        <f>IF($A129="вк","В/К",(IF(X129=0,"0",(IF(SUMIF(Очки!$A$2:$A$54,X129,Очки!$B$2:$B$54)=0," ",SUMIF(Очки!$A$2:$A$54,X129,Очки!$B$2:$B$54))+IF(X129="ОРГ",0,$C129)))))</f>
        <v>0</v>
      </c>
      <c r="Z129" s="69"/>
      <c r="AA129" s="65" t="str">
        <f>IF($A129="вк","В/К",(IF(Z129=0,"0",(IF(SUMIF(Очки!$A$2:$A$54,Z129,Очки!$B$2:$B$54)=0," ",SUMIF(Очки!$A$2:$A$54,Z129,Очки!$B$2:$B$54))+IF(Z129="ОРГ",0,$C129)))))</f>
        <v>0</v>
      </c>
      <c r="AB129" s="69"/>
      <c r="AC129" s="65" t="str">
        <f>IF($A129="вк","В/К",(IF(AB129=0,"0",(IF(SUMIF(Очки!$A$2:$A$54,AB129,Очки!$B$2:$B$54)=0," ",SUMIF(Очки!$A$2:$A$54,AB129,Очки!$B$2:$B$54))+IF(AB129="ОРГ",0,$C129)))))</f>
        <v>0</v>
      </c>
      <c r="AD129" s="69"/>
      <c r="AE129" s="65" t="str">
        <f>IF($A129="вк","В/К",(IF(AD129=0,"0",(IF(SUMIF(Очки!$A$2:$A$54,AD129,Очки!$B$2:$B$54)=0," ",SUMIF(Очки!$A$2:$A$54,AD129,Очки!$B$2:$B$54))+IF(AD129="ОРГ",0,$C129)))))</f>
        <v>0</v>
      </c>
      <c r="AF129" s="69"/>
      <c r="AG129" s="65" t="str">
        <f>IF($A129="вк","В/К",(IF(AF129=0,"0",(IF(SUMIF(Очки!$A$2:$A$54,AF129,Очки!$B$2:$B$54)=0," ",SUMIF(Очки!$A$2:$A$54,AF129,Очки!$B$2:$B$54))+IF(AF129="ОРГ",0,$C129)))))</f>
        <v>0</v>
      </c>
      <c r="AH129" s="69">
        <v>2</v>
      </c>
      <c r="AI129" s="65">
        <f>IF($A129="вк","В/К",(IF(AH129=0,"0",(IF(SUMIF(Очки!$A$2:$A$54,AH129,Очки!$B$2:$B$54)=0," ",SUMIF(Очки!$A$2:$A$54,AH129,Очки!$B$2:$B$54))+IF(AH129="ОРГ",0,$C129)))))</f>
        <v>26</v>
      </c>
      <c r="AJ129" s="84"/>
      <c r="AK129" s="84"/>
    </row>
    <row r="130" spans="1:37" ht="13.5" customHeight="1" x14ac:dyDescent="0.2">
      <c r="A130" s="76" t="s">
        <v>125</v>
      </c>
      <c r="B130" s="59">
        <f t="shared" si="6"/>
        <v>100</v>
      </c>
      <c r="C130" s="66">
        <f>SUMIF(Коэффициенты!$A$2:$A$68,D130,Коэффициенты!$B$2:$B$68)</f>
        <v>4</v>
      </c>
      <c r="D130" s="49">
        <f t="shared" si="7"/>
        <v>52</v>
      </c>
      <c r="E130" s="67">
        <v>1964</v>
      </c>
      <c r="F130" s="68" t="s">
        <v>135</v>
      </c>
      <c r="G130" s="68" t="s">
        <v>32</v>
      </c>
      <c r="H130" s="69"/>
      <c r="I130" s="65" t="str">
        <f>IF($A130="вк","В/К",(IF(H130=0,"0",(IF(SUMIF(Очки!$A$2:$A$54,H130,Очки!$B$2:$B$54)=0," ",SUMIF(Очки!$A$2:$A$54,H130,Очки!$B$2:$B$54))+IF(H130="ОРГ",0,$C130)))))</f>
        <v>0</v>
      </c>
      <c r="J130" s="69">
        <v>3</v>
      </c>
      <c r="K130" s="65">
        <f>IF($A130="вк","В/К",(IF(J130=0,"0",(IF(SUMIF(Очки!$A$2:$A$54,J130,Очки!$B$2:$B$54)=0," ",SUMIF(Очки!$A$2:$A$54,J130,Очки!$B$2:$B$54))+IF(J130="ОРГ",0,$C130)))))</f>
        <v>24</v>
      </c>
      <c r="L130" s="69"/>
      <c r="M130" s="65" t="str">
        <f>IF($A130="вк","В/К",(IF(L130=0,"0",(IF(SUMIF(Очки!$A$2:$A$54,L130,Очки!$B$2:$B$54)=0," ",SUMIF(Очки!$A$2:$A$54,L130,Очки!$B$2:$B$54))+IF(L130="ОРГ",0,$C130)))))</f>
        <v>0</v>
      </c>
      <c r="N130" s="69" t="s">
        <v>5</v>
      </c>
      <c r="O130" s="65">
        <f>IF($A130="вк","В/К",(IF(N130=0,"0",(IF(SUMIF(Очки!$A$2:$A$54,N130,Очки!$B$2:$B$54)=0," ",SUMIF(Очки!$A$2:$A$54,N130,Очки!$B$2:$B$54))+IF(N130="ОРГ",0,$C130)))))</f>
        <v>25</v>
      </c>
      <c r="P130" s="69"/>
      <c r="Q130" s="65" t="str">
        <f>IF($A130="вк","В/К",(IF(P130=0,"0",(IF(SUMIF(Очки!$A$2:$A$54,P130,Очки!$B$2:$B$54)=0," ",SUMIF(Очки!$A$2:$A$54,P130,Очки!$B$2:$B$54))+IF(P130="ОРГ",0,$C130)))))</f>
        <v>0</v>
      </c>
      <c r="R130" s="69">
        <v>2</v>
      </c>
      <c r="S130" s="65">
        <f>IF($A130="вк","В/К",(IF(R130=0,"0",(IF(SUMIF(Очки!$A$2:$A$54,R130,Очки!$B$2:$B$54)=0," ",SUMIF(Очки!$A$2:$A$54,R130,Очки!$B$2:$B$54))+IF(R130="ОРГ",0,$C130)))))</f>
        <v>26</v>
      </c>
      <c r="T130" s="69"/>
      <c r="U130" s="65" t="str">
        <f>IF($A130="вк","В/К",(IF(T130=0,"0",(IF(SUMIF(Очки!$A$2:$A$54,T130,Очки!$B$2:$B$54)=0," ",SUMIF(Очки!$A$2:$A$54,T130,Очки!$B$2:$B$54))+IF(T130="ОРГ",0,$C130)))))</f>
        <v>0</v>
      </c>
      <c r="V130" s="69" t="s">
        <v>5</v>
      </c>
      <c r="W130" s="65">
        <f>IF($A130="вк","В/К",(IF(V130=0,"0",(IF(SUMIF(Очки!$A$2:$A$54,V130,Очки!$B$2:$B$54)=0," ",SUMIF(Очки!$A$2:$A$54,V130,Очки!$B$2:$B$54))+IF(V130="ОРГ",0,$C130)))))</f>
        <v>25</v>
      </c>
      <c r="X130" s="69"/>
      <c r="Y130" s="65" t="str">
        <f>IF($A130="вк","В/К",(IF(X130=0,"0",(IF(SUMIF(Очки!$A$2:$A$54,X130,Очки!$B$2:$B$54)=0," ",SUMIF(Очки!$A$2:$A$54,X130,Очки!$B$2:$B$54))+IF(X130="ОРГ",0,$C130)))))</f>
        <v>0</v>
      </c>
      <c r="Z130" s="69"/>
      <c r="AA130" s="65" t="str">
        <f>IF($A130="вк","В/К",(IF(Z130=0,"0",(IF(SUMIF(Очки!$A$2:$A$54,Z130,Очки!$B$2:$B$54)=0," ",SUMIF(Очки!$A$2:$A$54,Z130,Очки!$B$2:$B$54))+IF(Z130="ОРГ",0,$C130)))))</f>
        <v>0</v>
      </c>
      <c r="AB130" s="69"/>
      <c r="AC130" s="65" t="str">
        <f>IF($A130="вк","В/К",(IF(AB130=0,"0",(IF(SUMIF(Очки!$A$2:$A$54,AB130,Очки!$B$2:$B$54)=0," ",SUMIF(Очки!$A$2:$A$54,AB130,Очки!$B$2:$B$54))+IF(AB130="ОРГ",0,$C130)))))</f>
        <v>0</v>
      </c>
      <c r="AD130" s="69"/>
      <c r="AE130" s="65" t="str">
        <f>IF($A130="вк","В/К",(IF(AD130=0,"0",(IF(SUMIF(Очки!$A$2:$A$54,AD130,Очки!$B$2:$B$54)=0," ",SUMIF(Очки!$A$2:$A$54,AD130,Очки!$B$2:$B$54))+IF(AD130="ОРГ",0,$C130)))))</f>
        <v>0</v>
      </c>
      <c r="AF130" s="69"/>
      <c r="AG130" s="65" t="str">
        <f>IF($A130="вк","В/К",(IF(AF130=0,"0",(IF(SUMIF(Очки!$A$2:$A$54,AF130,Очки!$B$2:$B$54)=0," ",SUMIF(Очки!$A$2:$A$54,AF130,Очки!$B$2:$B$54))+IF(AF130="ОРГ",0,$C130)))))</f>
        <v>0</v>
      </c>
      <c r="AH130" s="69"/>
      <c r="AI130" s="65" t="str">
        <f>IF($A130="вк","В/К",(IF(AH130=0,"0",(IF(SUMIF(Очки!$A$2:$A$54,AH130,Очки!$B$2:$B$54)=0," ",SUMIF(Очки!$A$2:$A$54,AH130,Очки!$B$2:$B$54))+IF(AH130="ОРГ",0,$C130)))))</f>
        <v>0</v>
      </c>
      <c r="AJ130" s="84"/>
      <c r="AK130" s="84"/>
    </row>
    <row r="131" spans="1:37" ht="13.5" customHeight="1" x14ac:dyDescent="0.2">
      <c r="A131" s="76" t="s">
        <v>125</v>
      </c>
      <c r="B131" s="59">
        <f t="shared" si="6"/>
        <v>80</v>
      </c>
      <c r="C131" s="66">
        <f>SUMIF(Коэффициенты!$A$2:$A$68,D131,Коэффициенты!$B$2:$B$68)</f>
        <v>0</v>
      </c>
      <c r="D131" s="49">
        <f t="shared" si="7"/>
        <v>34</v>
      </c>
      <c r="E131" s="67">
        <v>1982</v>
      </c>
      <c r="F131" s="68" t="s">
        <v>161</v>
      </c>
      <c r="G131" s="68" t="s">
        <v>231</v>
      </c>
      <c r="H131" s="69"/>
      <c r="I131" s="65" t="str">
        <f>IF($A131="вк","В/К",(IF(H131=0,"0",(IF(SUMIF(Очки!$A$2:$A$54,H131,Очки!$B$2:$B$54)=0," ",SUMIF(Очки!$A$2:$A$54,H131,Очки!$B$2:$B$54))+IF(H131="ОРГ",0,$C131)))))</f>
        <v>0</v>
      </c>
      <c r="J131" s="69"/>
      <c r="K131" s="65" t="str">
        <f>IF($A131="вк","В/К",(IF(J131=0,"0",(IF(SUMIF(Очки!$A$2:$A$54,J131,Очки!$B$2:$B$54)=0," ",SUMIF(Очки!$A$2:$A$54,J131,Очки!$B$2:$B$54))+IF(J131="ОРГ",0,$C131)))))</f>
        <v>0</v>
      </c>
      <c r="L131" s="69"/>
      <c r="M131" s="65" t="str">
        <f>IF($A131="вк","В/К",(IF(L131=0,"0",(IF(SUMIF(Очки!$A$2:$A$54,L131,Очки!$B$2:$B$54)=0," ",SUMIF(Очки!$A$2:$A$54,L131,Очки!$B$2:$B$54))+IF(L131="ОРГ",0,$C131)))))</f>
        <v>0</v>
      </c>
      <c r="N131" s="69">
        <v>5</v>
      </c>
      <c r="O131" s="65">
        <f>IF($A131="вк","В/К",(IF(N131=0,"0",(IF(SUMIF(Очки!$A$2:$A$54,N131,Очки!$B$2:$B$54)=0," ",SUMIF(Очки!$A$2:$A$54,N131,Очки!$B$2:$B$54))+IF(N131="ОРГ",0,$C131)))))</f>
        <v>18</v>
      </c>
      <c r="P131" s="69">
        <v>2</v>
      </c>
      <c r="Q131" s="65">
        <f>IF($A131="вк","В/К",(IF(P131=0,"0",(IF(SUMIF(Очки!$A$2:$A$54,P131,Очки!$B$2:$B$54)=0," ",SUMIF(Очки!$A$2:$A$54,P131,Очки!$B$2:$B$54))+IF(P131="ОРГ",0,$C131)))))</f>
        <v>22</v>
      </c>
      <c r="R131" s="69">
        <v>5</v>
      </c>
      <c r="S131" s="65">
        <f>IF($A131="вк","В/К",(IF(R131=0,"0",(IF(SUMIF(Очки!$A$2:$A$54,R131,Очки!$B$2:$B$54)=0," ",SUMIF(Очки!$A$2:$A$54,R131,Очки!$B$2:$B$54))+IF(R131="ОРГ",0,$C131)))))</f>
        <v>18</v>
      </c>
      <c r="T131" s="69"/>
      <c r="U131" s="65" t="str">
        <f>IF($A131="вк","В/К",(IF(T131=0,"0",(IF(SUMIF(Очки!$A$2:$A$54,T131,Очки!$B$2:$B$54)=0," ",SUMIF(Очки!$A$2:$A$54,T131,Очки!$B$2:$B$54))+IF(T131="ОРГ",0,$C131)))))</f>
        <v>0</v>
      </c>
      <c r="V131" s="69"/>
      <c r="W131" s="65" t="str">
        <f>IF($A131="вк","В/К",(IF(V131=0,"0",(IF(SUMIF(Очки!$A$2:$A$54,V131,Очки!$B$2:$B$54)=0," ",SUMIF(Очки!$A$2:$A$54,V131,Очки!$B$2:$B$54))+IF(V131="ОРГ",0,$C131)))))</f>
        <v>0</v>
      </c>
      <c r="X131" s="69"/>
      <c r="Y131" s="65" t="str">
        <f>IF($A131="вк","В/К",(IF(X131=0,"0",(IF(SUMIF(Очки!$A$2:$A$54,X131,Очки!$B$2:$B$54)=0," ",SUMIF(Очки!$A$2:$A$54,X131,Очки!$B$2:$B$54))+IF(X131="ОРГ",0,$C131)))))</f>
        <v>0</v>
      </c>
      <c r="Z131" s="69"/>
      <c r="AA131" s="65" t="str">
        <f>IF($A131="вк","В/К",(IF(Z131=0,"0",(IF(SUMIF(Очки!$A$2:$A$54,Z131,Очки!$B$2:$B$54)=0," ",SUMIF(Очки!$A$2:$A$54,Z131,Очки!$B$2:$B$54))+IF(Z131="ОРГ",0,$C131)))))</f>
        <v>0</v>
      </c>
      <c r="AB131" s="69"/>
      <c r="AC131" s="65" t="str">
        <f>IF($A131="вк","В/К",(IF(AB131=0,"0",(IF(SUMIF(Очки!$A$2:$A$54,AB131,Очки!$B$2:$B$54)=0," ",SUMIF(Очки!$A$2:$A$54,AB131,Очки!$B$2:$B$54))+IF(AB131="ОРГ",0,$C131)))))</f>
        <v>0</v>
      </c>
      <c r="AD131" s="69"/>
      <c r="AE131" s="65" t="str">
        <f>IF($A131="вк","В/К",(IF(AD131=0,"0",(IF(SUMIF(Очки!$A$2:$A$54,AD131,Очки!$B$2:$B$54)=0," ",SUMIF(Очки!$A$2:$A$54,AD131,Очки!$B$2:$B$54))+IF(AD131="ОРГ",0,$C131)))))</f>
        <v>0</v>
      </c>
      <c r="AF131" s="69">
        <v>2</v>
      </c>
      <c r="AG131" s="65">
        <f>IF($A131="вк","В/К",(IF(AF131=0,"0",(IF(SUMIF(Очки!$A$2:$A$54,AF131,Очки!$B$2:$B$54)=0," ",SUMIF(Очки!$A$2:$A$54,AF131,Очки!$B$2:$B$54))+IF(AF131="ОРГ",0,$C131)))))</f>
        <v>22</v>
      </c>
      <c r="AH131" s="69"/>
      <c r="AI131" s="65" t="str">
        <f>IF($A131="вк","В/К",(IF(AH131=0,"0",(IF(SUMIF(Очки!$A$2:$A$54,AH131,Очки!$B$2:$B$54)=0," ",SUMIF(Очки!$A$2:$A$54,AH131,Очки!$B$2:$B$54))+IF(AH131="ОРГ",0,$C131)))))</f>
        <v>0</v>
      </c>
      <c r="AJ131" s="84"/>
      <c r="AK131" s="84"/>
    </row>
    <row r="132" spans="1:37" ht="13.5" customHeight="1" x14ac:dyDescent="0.2">
      <c r="A132" s="76" t="s">
        <v>125</v>
      </c>
      <c r="B132" s="59">
        <f t="shared" si="6"/>
        <v>73</v>
      </c>
      <c r="C132" s="66">
        <f>SUMIF(Коэффициенты!$A$2:$A$68,D132,Коэффициенты!$B$2:$B$68)</f>
        <v>0</v>
      </c>
      <c r="D132" s="49">
        <f t="shared" si="7"/>
        <v>28</v>
      </c>
      <c r="E132" s="67">
        <v>1988</v>
      </c>
      <c r="F132" s="68" t="s">
        <v>176</v>
      </c>
      <c r="G132" s="68"/>
      <c r="H132" s="69"/>
      <c r="I132" s="65" t="str">
        <f>IF($A132="вк","В/К",(IF(H132=0,"0",(IF(SUMIF(Очки!$A$2:$A$54,H132,Очки!$B$2:$B$54)=0," ",SUMIF(Очки!$A$2:$A$54,H132,Очки!$B$2:$B$54))+IF(H132="ОРГ",0,$C132)))))</f>
        <v>0</v>
      </c>
      <c r="J132" s="69"/>
      <c r="K132" s="65" t="str">
        <f>IF($A132="вк","В/К",(IF(J132=0,"0",(IF(SUMIF(Очки!$A$2:$A$54,J132,Очки!$B$2:$B$54)=0," ",SUMIF(Очки!$A$2:$A$54,J132,Очки!$B$2:$B$54))+IF(J132="ОРГ",0,$C132)))))</f>
        <v>0</v>
      </c>
      <c r="L132" s="64"/>
      <c r="M132" s="65" t="str">
        <f>IF($A132="вк","В/К",(IF(L132=0,"0",(IF(SUMIF(Очки!$A$2:$A$54,L132,Очки!$B$2:$B$54)=0," ",SUMIF(Очки!$A$2:$A$54,L132,Очки!$B$2:$B$54))+IF(L132="ОРГ",0,$C132)))))</f>
        <v>0</v>
      </c>
      <c r="N132" s="69">
        <v>4</v>
      </c>
      <c r="O132" s="65">
        <f>IF($A132="вк","В/К",(IF(N132=0,"0",(IF(SUMIF(Очки!$A$2:$A$54,N132,Очки!$B$2:$B$54)=0," ",SUMIF(Очки!$A$2:$A$54,N132,Очки!$B$2:$B$54))+IF(N132="ОРГ",0,$C132)))))</f>
        <v>19</v>
      </c>
      <c r="P132" s="69"/>
      <c r="Q132" s="65" t="str">
        <f>IF($A132="вк","В/К",(IF(P132=0,"0",(IF(SUMIF(Очки!$A$2:$A$54,P132,Очки!$B$2:$B$54)=0," ",SUMIF(Очки!$A$2:$A$54,P132,Очки!$B$2:$B$54))+IF(P132="ОРГ",0,$C132)))))</f>
        <v>0</v>
      </c>
      <c r="R132" s="69">
        <v>7</v>
      </c>
      <c r="S132" s="65">
        <f>IF($A132="вк","В/К",(IF(R132=0,"0",(IF(SUMIF(Очки!$A$2:$A$54,R132,Очки!$B$2:$B$54)=0," ",SUMIF(Очки!$A$2:$A$54,R132,Очки!$B$2:$B$54))+IF(R132="ОРГ",0,$C132)))))</f>
        <v>16</v>
      </c>
      <c r="T132" s="69">
        <v>5</v>
      </c>
      <c r="U132" s="65">
        <f>IF($A132="вк","В/К",(IF(T132=0,"0",(IF(SUMIF(Очки!$A$2:$A$54,T132,Очки!$B$2:$B$54)=0," ",SUMIF(Очки!$A$2:$A$54,T132,Очки!$B$2:$B$54))+IF(T132="ОРГ",0,$C132)))))</f>
        <v>18</v>
      </c>
      <c r="V132" s="69">
        <v>3</v>
      </c>
      <c r="W132" s="65">
        <f>IF($A132="вк","В/К",(IF(V132=0,"0",(IF(SUMIF(Очки!$A$2:$A$54,V132,Очки!$B$2:$B$54)=0," ",SUMIF(Очки!$A$2:$A$54,V132,Очки!$B$2:$B$54))+IF(V132="ОРГ",0,$C132)))))</f>
        <v>20</v>
      </c>
      <c r="X132" s="69"/>
      <c r="Y132" s="65" t="str">
        <f>IF($A132="вк","В/К",(IF(X132=0,"0",(IF(SUMIF(Очки!$A$2:$A$54,X132,Очки!$B$2:$B$54)=0," ",SUMIF(Очки!$A$2:$A$54,X132,Очки!$B$2:$B$54))+IF(X132="ОРГ",0,$C132)))))</f>
        <v>0</v>
      </c>
      <c r="Z132" s="69"/>
      <c r="AA132" s="65" t="str">
        <f>IF($A132="вк","В/К",(IF(Z132=0,"0",(IF(SUMIF(Очки!$A$2:$A$54,Z132,Очки!$B$2:$B$54)=0," ",SUMIF(Очки!$A$2:$A$54,Z132,Очки!$B$2:$B$54))+IF(Z132="ОРГ",0,$C132)))))</f>
        <v>0</v>
      </c>
      <c r="AB132" s="69"/>
      <c r="AC132" s="65" t="str">
        <f>IF($A132="вк","В/К",(IF(AB132=0,"0",(IF(SUMIF(Очки!$A$2:$A$54,AB132,Очки!$B$2:$B$54)=0," ",SUMIF(Очки!$A$2:$A$54,AB132,Очки!$B$2:$B$54))+IF(AB132="ОРГ",0,$C132)))))</f>
        <v>0</v>
      </c>
      <c r="AD132" s="69"/>
      <c r="AE132" s="65" t="str">
        <f>IF($A132="вк","В/К",(IF(AD132=0,"0",(IF(SUMIF(Очки!$A$2:$A$54,AD132,Очки!$B$2:$B$54)=0," ",SUMIF(Очки!$A$2:$A$54,AD132,Очки!$B$2:$B$54))+IF(AD132="ОРГ",0,$C132)))))</f>
        <v>0</v>
      </c>
      <c r="AF132" s="69"/>
      <c r="AG132" s="65" t="str">
        <f>IF($A132="вк","В/К",(IF(AF132=0,"0",(IF(SUMIF(Очки!$A$2:$A$54,AF132,Очки!$B$2:$B$54)=0," ",SUMIF(Очки!$A$2:$A$54,AF132,Очки!$B$2:$B$54))+IF(AF132="ОРГ",0,$C132)))))</f>
        <v>0</v>
      </c>
      <c r="AH132" s="69"/>
      <c r="AI132" s="65" t="str">
        <f>IF($A132="вк","В/К",(IF(AH132=0,"0",(IF(SUMIF(Очки!$A$2:$A$54,AH132,Очки!$B$2:$B$54)=0," ",SUMIF(Очки!$A$2:$A$54,AH132,Очки!$B$2:$B$54))+IF(AH132="ОРГ",0,$C132)))))</f>
        <v>0</v>
      </c>
      <c r="AJ132" s="84"/>
      <c r="AK132" s="84"/>
    </row>
    <row r="133" spans="1:37" ht="13.5" customHeight="1" x14ac:dyDescent="0.2">
      <c r="A133" s="76" t="s">
        <v>125</v>
      </c>
      <c r="B133" s="59">
        <f t="shared" si="6"/>
        <v>62</v>
      </c>
      <c r="C133" s="66">
        <f>SUMIF(Коэффициенты!$A$2:$A$68,D133,Коэффициенты!$B$2:$B$68)</f>
        <v>0</v>
      </c>
      <c r="D133" s="49">
        <f t="shared" si="7"/>
        <v>28</v>
      </c>
      <c r="E133" s="67">
        <v>1988</v>
      </c>
      <c r="F133" s="68" t="s">
        <v>132</v>
      </c>
      <c r="G133" s="68" t="s">
        <v>127</v>
      </c>
      <c r="H133" s="69">
        <v>8</v>
      </c>
      <c r="I133" s="65">
        <f>IF($A133="вк","В/К",(IF(H133=0,"0",(IF(SUMIF(Очки!$A$2:$A$54,H133,Очки!$B$2:$B$54)=0," ",SUMIF(Очки!$A$2:$A$54,H133,Очки!$B$2:$B$54))+IF(H133="ОРГ",0,$C133)))))</f>
        <v>15</v>
      </c>
      <c r="J133" s="69"/>
      <c r="K133" s="65" t="str">
        <f>IF($A133="вк","В/К",(IF(J133=0,"0",(IF(SUMIF(Очки!$A$2:$A$54,J133,Очки!$B$2:$B$54)=0," ",SUMIF(Очки!$A$2:$A$54,J133,Очки!$B$2:$B$54))+IF(J133="ОРГ",0,$C133)))))</f>
        <v>0</v>
      </c>
      <c r="L133" s="69"/>
      <c r="M133" s="65" t="str">
        <f>IF($A133="вк","В/К",(IF(L133=0,"0",(IF(SUMIF(Очки!$A$2:$A$54,L133,Очки!$B$2:$B$54)=0," ",SUMIF(Очки!$A$2:$A$54,L133,Очки!$B$2:$B$54))+IF(L133="ОРГ",0,$C133)))))</f>
        <v>0</v>
      </c>
      <c r="N133" s="69"/>
      <c r="O133" s="65" t="str">
        <f>IF($A133="вк","В/К",(IF(N133=0,"0",(IF(SUMIF(Очки!$A$2:$A$54,N133,Очки!$B$2:$B$54)=0," ",SUMIF(Очки!$A$2:$A$54,N133,Очки!$B$2:$B$54))+IF(N133="ОРГ",0,$C133)))))</f>
        <v>0</v>
      </c>
      <c r="P133" s="69"/>
      <c r="Q133" s="65" t="str">
        <f>IF($A133="вк","В/К",(IF(P133=0,"0",(IF(SUMIF(Очки!$A$2:$A$54,P133,Очки!$B$2:$B$54)=0," ",SUMIF(Очки!$A$2:$A$54,P133,Очки!$B$2:$B$54))+IF(P133="ОРГ",0,$C133)))))</f>
        <v>0</v>
      </c>
      <c r="R133" s="69"/>
      <c r="S133" s="65" t="str">
        <f>IF($A133="вк","В/К",(IF(R133=0,"0",(IF(SUMIF(Очки!$A$2:$A$54,R133,Очки!$B$2:$B$54)=0," ",SUMIF(Очки!$A$2:$A$54,R133,Очки!$B$2:$B$54))+IF(R133="ОРГ",0,$C133)))))</f>
        <v>0</v>
      </c>
      <c r="T133" s="69" t="s">
        <v>5</v>
      </c>
      <c r="U133" s="65">
        <f>IF($A133="вк","В/К",(IF(T133=0,"0",(IF(SUMIF(Очки!$A$2:$A$54,T133,Очки!$B$2:$B$54)=0," ",SUMIF(Очки!$A$2:$A$54,T133,Очки!$B$2:$B$54))+IF(T133="ОРГ",0,$C133)))))</f>
        <v>25</v>
      </c>
      <c r="V133" s="69">
        <v>2</v>
      </c>
      <c r="W133" s="65">
        <f>IF($A133="вк","В/К",(IF(V133=0,"0",(IF(SUMIF(Очки!$A$2:$A$54,V133,Очки!$B$2:$B$54)=0," ",SUMIF(Очки!$A$2:$A$54,V133,Очки!$B$2:$B$54))+IF(V133="ОРГ",0,$C133)))))</f>
        <v>22</v>
      </c>
      <c r="X133" s="69"/>
      <c r="Y133" s="65" t="str">
        <f>IF($A133="вк","В/К",(IF(X133=0,"0",(IF(SUMIF(Очки!$A$2:$A$54,X133,Очки!$B$2:$B$54)=0," ",SUMIF(Очки!$A$2:$A$54,X133,Очки!$B$2:$B$54))+IF(X133="ОРГ",0,$C133)))))</f>
        <v>0</v>
      </c>
      <c r="Z133" s="69"/>
      <c r="AA133" s="65" t="str">
        <f>IF($A133="вк","В/К",(IF(Z133=0,"0",(IF(SUMIF(Очки!$A$2:$A$54,Z133,Очки!$B$2:$B$54)=0," ",SUMIF(Очки!$A$2:$A$54,Z133,Очки!$B$2:$B$54))+IF(Z133="ОРГ",0,$C133)))))</f>
        <v>0</v>
      </c>
      <c r="AB133" s="69"/>
      <c r="AC133" s="65" t="str">
        <f>IF($A133="вк","В/К",(IF(AB133=0,"0",(IF(SUMIF(Очки!$A$2:$A$54,AB133,Очки!$B$2:$B$54)=0," ",SUMIF(Очки!$A$2:$A$54,AB133,Очки!$B$2:$B$54))+IF(AB133="ОРГ",0,$C133)))))</f>
        <v>0</v>
      </c>
      <c r="AD133" s="69"/>
      <c r="AE133" s="65" t="str">
        <f>IF($A133="вк","В/К",(IF(AD133=0,"0",(IF(SUMIF(Очки!$A$2:$A$54,AD133,Очки!$B$2:$B$54)=0," ",SUMIF(Очки!$A$2:$A$54,AD133,Очки!$B$2:$B$54))+IF(AD133="ОРГ",0,$C133)))))</f>
        <v>0</v>
      </c>
      <c r="AF133" s="69"/>
      <c r="AG133" s="65" t="str">
        <f>IF($A133="вк","В/К",(IF(AF133=0,"0",(IF(SUMIF(Очки!$A$2:$A$54,AF133,Очки!$B$2:$B$54)=0," ",SUMIF(Очки!$A$2:$A$54,AF133,Очки!$B$2:$B$54))+IF(AF133="ОРГ",0,$C133)))))</f>
        <v>0</v>
      </c>
      <c r="AH133" s="69"/>
      <c r="AI133" s="65" t="str">
        <f>IF($A133="вк","В/К",(IF(AH133=0,"0",(IF(SUMIF(Очки!$A$2:$A$54,AH133,Очки!$B$2:$B$54)=0," ",SUMIF(Очки!$A$2:$A$54,AH133,Очки!$B$2:$B$54))+IF(AH133="ОРГ",0,$C133)))))</f>
        <v>0</v>
      </c>
      <c r="AJ133" s="84"/>
      <c r="AK133" s="84"/>
    </row>
    <row r="134" spans="1:37" ht="13.5" customHeight="1" x14ac:dyDescent="0.2">
      <c r="A134" s="76" t="s">
        <v>125</v>
      </c>
      <c r="B134" s="59">
        <f t="shared" ref="B134:B165" si="8">SUM(I134,K134,M134,O134,Q134,S134,U134,W134,Y134,AA134,AC134,AE134,AG134,AI134)</f>
        <v>61</v>
      </c>
      <c r="C134" s="66">
        <f>SUMIF(Коэффициенты!$A$2:$A$68,D134,Коэффициенты!$B$2:$B$68)</f>
        <v>0</v>
      </c>
      <c r="D134" s="49">
        <f t="shared" ref="D134:D165" si="9">$D$1-E134</f>
        <v>16</v>
      </c>
      <c r="E134" s="67">
        <v>2000</v>
      </c>
      <c r="F134" s="68" t="s">
        <v>147</v>
      </c>
      <c r="G134" s="68" t="s">
        <v>40</v>
      </c>
      <c r="H134" s="69">
        <v>1</v>
      </c>
      <c r="I134" s="65">
        <f>IF($A134="вк","В/К",(IF(H134=0,"0",(IF(SUMIF(Очки!$A$2:$A$54,H134,Очки!$B$2:$B$54)=0," ",SUMIF(Очки!$A$2:$A$54,H134,Очки!$B$2:$B$54))+IF(H134="ОРГ",0,$C134)))))</f>
        <v>25</v>
      </c>
      <c r="J134" s="69">
        <v>7</v>
      </c>
      <c r="K134" s="65">
        <f>IF($A134="вк","В/К",(IF(J134=0,"0",(IF(SUMIF(Очки!$A$2:$A$54,J134,Очки!$B$2:$B$54)=0," ",SUMIF(Очки!$A$2:$A$54,J134,Очки!$B$2:$B$54))+IF(J134="ОРГ",0,$C134)))))</f>
        <v>16</v>
      </c>
      <c r="L134" s="69"/>
      <c r="M134" s="65" t="str">
        <f>IF($A134="вк","В/К",(IF(L134=0,"0",(IF(SUMIF(Очки!$A$2:$A$54,L134,Очки!$B$2:$B$54)=0," ",SUMIF(Очки!$A$2:$A$54,L134,Очки!$B$2:$B$54))+IF(L134="ОРГ",0,$C134)))))</f>
        <v>0</v>
      </c>
      <c r="N134" s="69"/>
      <c r="O134" s="65" t="str">
        <f>IF($A134="вк","В/К",(IF(N134=0,"0",(IF(SUMIF(Очки!$A$2:$A$54,N134,Очки!$B$2:$B$54)=0," ",SUMIF(Очки!$A$2:$A$54,N134,Очки!$B$2:$B$54))+IF(N134="ОРГ",0,$C134)))))</f>
        <v>0</v>
      </c>
      <c r="P134" s="69"/>
      <c r="Q134" s="65" t="str">
        <f>IF($A134="вк","В/К",(IF(P134=0,"0",(IF(SUMIF(Очки!$A$2:$A$54,P134,Очки!$B$2:$B$54)=0," ",SUMIF(Очки!$A$2:$A$54,P134,Очки!$B$2:$B$54))+IF(P134="ОРГ",0,$C134)))))</f>
        <v>0</v>
      </c>
      <c r="R134" s="69"/>
      <c r="S134" s="65" t="str">
        <f>IF($A134="вк","В/К",(IF(R134=0,"0",(IF(SUMIF(Очки!$A$2:$A$54,R134,Очки!$B$2:$B$54)=0," ",SUMIF(Очки!$A$2:$A$54,R134,Очки!$B$2:$B$54))+IF(R134="ОРГ",0,$C134)))))</f>
        <v>0</v>
      </c>
      <c r="T134" s="69"/>
      <c r="U134" s="65" t="str">
        <f>IF($A134="вк","В/К",(IF(T134=0,"0",(IF(SUMIF(Очки!$A$2:$A$54,T134,Очки!$B$2:$B$54)=0," ",SUMIF(Очки!$A$2:$A$54,T134,Очки!$B$2:$B$54))+IF(T134="ОРГ",0,$C134)))))</f>
        <v>0</v>
      </c>
      <c r="V134" s="69"/>
      <c r="W134" s="65" t="str">
        <f>IF($A134="вк","В/К",(IF(V134=0,"0",(IF(SUMIF(Очки!$A$2:$A$54,V134,Очки!$B$2:$B$54)=0," ",SUMIF(Очки!$A$2:$A$54,V134,Очки!$B$2:$B$54))+IF(V134="ОРГ",0,$C134)))))</f>
        <v>0</v>
      </c>
      <c r="X134" s="69"/>
      <c r="Y134" s="65" t="str">
        <f>IF($A134="вк","В/К",(IF(X134=0,"0",(IF(SUMIF(Очки!$A$2:$A$54,X134,Очки!$B$2:$B$54)=0," ",SUMIF(Очки!$A$2:$A$54,X134,Очки!$B$2:$B$54))+IF(X134="ОРГ",0,$C134)))))</f>
        <v>0</v>
      </c>
      <c r="Z134" s="69"/>
      <c r="AA134" s="65" t="str">
        <f>IF($A134="вк","В/К",(IF(Z134=0,"0",(IF(SUMIF(Очки!$A$2:$A$54,Z134,Очки!$B$2:$B$54)=0," ",SUMIF(Очки!$A$2:$A$54,Z134,Очки!$B$2:$B$54))+IF(Z134="ОРГ",0,$C134)))))</f>
        <v>0</v>
      </c>
      <c r="AB134" s="69"/>
      <c r="AC134" s="65" t="str">
        <f>IF($A134="вк","В/К",(IF(AB134=0,"0",(IF(SUMIF(Очки!$A$2:$A$54,AB134,Очки!$B$2:$B$54)=0," ",SUMIF(Очки!$A$2:$A$54,AB134,Очки!$B$2:$B$54))+IF(AB134="ОРГ",0,$C134)))))</f>
        <v>0</v>
      </c>
      <c r="AD134" s="69"/>
      <c r="AE134" s="65" t="str">
        <f>IF($A134="вк","В/К",(IF(AD134=0,"0",(IF(SUMIF(Очки!$A$2:$A$54,AD134,Очки!$B$2:$B$54)=0," ",SUMIF(Очки!$A$2:$A$54,AD134,Очки!$B$2:$B$54))+IF(AD134="ОРГ",0,$C134)))))</f>
        <v>0</v>
      </c>
      <c r="AF134" s="69"/>
      <c r="AG134" s="65" t="str">
        <f>IF($A134="вк","В/К",(IF(AF134=0,"0",(IF(SUMIF(Очки!$A$2:$A$54,AF134,Очки!$B$2:$B$54)=0," ",SUMIF(Очки!$A$2:$A$54,AF134,Очки!$B$2:$B$54))+IF(AF134="ОРГ",0,$C134)))))</f>
        <v>0</v>
      </c>
      <c r="AH134" s="69">
        <v>3</v>
      </c>
      <c r="AI134" s="65">
        <f>IF($A134="вк","В/К",(IF(AH134=0,"0",(IF(SUMIF(Очки!$A$2:$A$54,AH134,Очки!$B$2:$B$54)=0," ",SUMIF(Очки!$A$2:$A$54,AH134,Очки!$B$2:$B$54))+IF(AH134="ОРГ",0,$C134)))))</f>
        <v>20</v>
      </c>
      <c r="AJ134" s="84"/>
      <c r="AK134" s="84"/>
    </row>
    <row r="135" spans="1:37" ht="13.5" customHeight="1" x14ac:dyDescent="0.2">
      <c r="A135" s="76" t="s">
        <v>125</v>
      </c>
      <c r="B135" s="59">
        <f t="shared" si="8"/>
        <v>55</v>
      </c>
      <c r="C135" s="66">
        <f>SUMIF(Коэффициенты!$A$2:$A$68,D135,Коэффициенты!$B$2:$B$68)</f>
        <v>2</v>
      </c>
      <c r="D135" s="49">
        <f t="shared" si="9"/>
        <v>39</v>
      </c>
      <c r="E135" s="67">
        <v>1977</v>
      </c>
      <c r="F135" s="68" t="s">
        <v>133</v>
      </c>
      <c r="G135" s="68" t="s">
        <v>26</v>
      </c>
      <c r="H135" s="69">
        <v>7</v>
      </c>
      <c r="I135" s="65">
        <f>IF($A135="вк","В/К",(IF(H135=0,"0",(IF(SUMIF(Очки!$A$2:$A$54,H135,Очки!$B$2:$B$54)=0," ",SUMIF(Очки!$A$2:$A$54,H135,Очки!$B$2:$B$54))+IF(H135="ОРГ",0,$C135)))))</f>
        <v>18</v>
      </c>
      <c r="J135" s="69">
        <v>9</v>
      </c>
      <c r="K135" s="65">
        <f>IF($A135="вк","В/К",(IF(J135=0,"0",(IF(SUMIF(Очки!$A$2:$A$54,J135,Очки!$B$2:$B$54)=0," ",SUMIF(Очки!$A$2:$A$54,J135,Очки!$B$2:$B$54))+IF(J135="ОРГ",0,$C135)))))</f>
        <v>16</v>
      </c>
      <c r="L135" s="69"/>
      <c r="M135" s="65" t="str">
        <f>IF($A135="вк","В/К",(IF(L135=0,"0",(IF(SUMIF(Очки!$A$2:$A$54,L135,Очки!$B$2:$B$54)=0," ",SUMIF(Очки!$A$2:$A$54,L135,Очки!$B$2:$B$54))+IF(L135="ОРГ",0,$C135)))))</f>
        <v>0</v>
      </c>
      <c r="N135" s="69"/>
      <c r="O135" s="65" t="str">
        <f>IF($A135="вк","В/К",(IF(N135=0,"0",(IF(SUMIF(Очки!$A$2:$A$54,N135,Очки!$B$2:$B$54)=0," ",SUMIF(Очки!$A$2:$A$54,N135,Очки!$B$2:$B$54))+IF(N135="ОРГ",0,$C135)))))</f>
        <v>0</v>
      </c>
      <c r="P135" s="69"/>
      <c r="Q135" s="65" t="str">
        <f>IF($A135="вк","В/К",(IF(P135=0,"0",(IF(SUMIF(Очки!$A$2:$A$54,P135,Очки!$B$2:$B$54)=0," ",SUMIF(Очки!$A$2:$A$54,P135,Очки!$B$2:$B$54))+IF(P135="ОРГ",0,$C135)))))</f>
        <v>0</v>
      </c>
      <c r="R135" s="69"/>
      <c r="S135" s="65" t="str">
        <f>IF($A135="вк","В/К",(IF(R135=0,"0",(IF(SUMIF(Очки!$A$2:$A$54,R135,Очки!$B$2:$B$54)=0," ",SUMIF(Очки!$A$2:$A$54,R135,Очки!$B$2:$B$54))+IF(R135="ОРГ",0,$C135)))))</f>
        <v>0</v>
      </c>
      <c r="T135" s="69"/>
      <c r="U135" s="65" t="str">
        <f>IF($A135="вк","В/К",(IF(T135=0,"0",(IF(SUMIF(Очки!$A$2:$A$54,T135,Очки!$B$2:$B$54)=0," ",SUMIF(Очки!$A$2:$A$54,T135,Очки!$B$2:$B$54))+IF(T135="ОРГ",0,$C135)))))</f>
        <v>0</v>
      </c>
      <c r="V135" s="69"/>
      <c r="W135" s="65" t="str">
        <f>IF($A135="вк","В/К",(IF(V135=0,"0",(IF(SUMIF(Очки!$A$2:$A$54,V135,Очки!$B$2:$B$54)=0," ",SUMIF(Очки!$A$2:$A$54,V135,Очки!$B$2:$B$54))+IF(V135="ОРГ",0,$C135)))))</f>
        <v>0</v>
      </c>
      <c r="X135" s="69"/>
      <c r="Y135" s="65" t="str">
        <f>IF($A135="вк","В/К",(IF(X135=0,"0",(IF(SUMIF(Очки!$A$2:$A$54,X135,Очки!$B$2:$B$54)=0," ",SUMIF(Очки!$A$2:$A$54,X135,Очки!$B$2:$B$54))+IF(X135="ОРГ",0,$C135)))))</f>
        <v>0</v>
      </c>
      <c r="Z135" s="69">
        <v>4</v>
      </c>
      <c r="AA135" s="65">
        <f>IF($A135="вк","В/К",(IF(Z135=0,"0",(IF(SUMIF(Очки!$A$2:$A$54,Z135,Очки!$B$2:$B$54)=0," ",SUMIF(Очки!$A$2:$A$54,Z135,Очки!$B$2:$B$54))+IF(Z135="ОРГ",0,$C135)))))</f>
        <v>21</v>
      </c>
      <c r="AB135" s="69"/>
      <c r="AC135" s="65" t="str">
        <f>IF($A135="вк","В/К",(IF(AB135=0,"0",(IF(SUMIF(Очки!$A$2:$A$54,AB135,Очки!$B$2:$B$54)=0," ",SUMIF(Очки!$A$2:$A$54,AB135,Очки!$B$2:$B$54))+IF(AB135="ОРГ",0,$C135)))))</f>
        <v>0</v>
      </c>
      <c r="AD135" s="69"/>
      <c r="AE135" s="65" t="str">
        <f>IF($A135="вк","В/К",(IF(AD135=0,"0",(IF(SUMIF(Очки!$A$2:$A$54,AD135,Очки!$B$2:$B$54)=0," ",SUMIF(Очки!$A$2:$A$54,AD135,Очки!$B$2:$B$54))+IF(AD135="ОРГ",0,$C135)))))</f>
        <v>0</v>
      </c>
      <c r="AF135" s="69"/>
      <c r="AG135" s="65" t="str">
        <f>IF($A135="вк","В/К",(IF(AF135=0,"0",(IF(SUMIF(Очки!$A$2:$A$54,AF135,Очки!$B$2:$B$54)=0," ",SUMIF(Очки!$A$2:$A$54,AF135,Очки!$B$2:$B$54))+IF(AF135="ОРГ",0,$C135)))))</f>
        <v>0</v>
      </c>
      <c r="AH135" s="69"/>
      <c r="AI135" s="65" t="str">
        <f>IF($A135="вк","В/К",(IF(AH135=0,"0",(IF(SUMIF(Очки!$A$2:$A$54,AH135,Очки!$B$2:$B$54)=0," ",SUMIF(Очки!$A$2:$A$54,AH135,Очки!$B$2:$B$54))+IF(AH135="ОРГ",0,$C135)))))</f>
        <v>0</v>
      </c>
      <c r="AJ135" s="84"/>
      <c r="AK135" s="84"/>
    </row>
    <row r="136" spans="1:37" ht="13.5" customHeight="1" x14ac:dyDescent="0.2">
      <c r="A136" s="76" t="s">
        <v>125</v>
      </c>
      <c r="B136" s="59">
        <f t="shared" si="8"/>
        <v>54</v>
      </c>
      <c r="C136" s="66">
        <f>SUMIF(Коэффициенты!$A$2:$A$68,D136,Коэффициенты!$B$2:$B$68)</f>
        <v>0</v>
      </c>
      <c r="D136" s="49">
        <f t="shared" si="9"/>
        <v>33</v>
      </c>
      <c r="E136" s="67">
        <v>1983</v>
      </c>
      <c r="F136" s="68" t="s">
        <v>177</v>
      </c>
      <c r="G136" s="68"/>
      <c r="H136" s="69"/>
      <c r="I136" s="65" t="str">
        <f>IF($A136="вк","В/К",(IF(H136=0,"0",(IF(SUMIF(Очки!$A$2:$A$54,H136,Очки!$B$2:$B$54)=0," ",SUMIF(Очки!$A$2:$A$54,H136,Очки!$B$2:$B$54))+IF(H136="ОРГ",0,$C136)))))</f>
        <v>0</v>
      </c>
      <c r="J136" s="69"/>
      <c r="K136" s="65" t="str">
        <f>IF($A136="вк","В/К",(IF(J136=0,"0",(IF(SUMIF(Очки!$A$2:$A$54,J136,Очки!$B$2:$B$54)=0," ",SUMIF(Очки!$A$2:$A$54,J136,Очки!$B$2:$B$54))+IF(J136="ОРГ",0,$C136)))))</f>
        <v>0</v>
      </c>
      <c r="L136" s="69"/>
      <c r="M136" s="65" t="str">
        <f>IF($A136="вк","В/К",(IF(L136=0,"0",(IF(SUMIF(Очки!$A$2:$A$54,L136,Очки!$B$2:$B$54)=0," ",SUMIF(Очки!$A$2:$A$54,L136,Очки!$B$2:$B$54))+IF(L136="ОРГ",0,$C136)))))</f>
        <v>0</v>
      </c>
      <c r="N136" s="69"/>
      <c r="O136" s="65" t="str">
        <f>IF($A136="вк","В/К",(IF(N136=0,"0",(IF(SUMIF(Очки!$A$2:$A$54,N136,Очки!$B$2:$B$54)=0," ",SUMIF(Очки!$A$2:$A$54,N136,Очки!$B$2:$B$54))+IF(N136="ОРГ",0,$C136)))))</f>
        <v>0</v>
      </c>
      <c r="P136" s="69"/>
      <c r="Q136" s="65" t="str">
        <f>IF($A136="вк","В/К",(IF(P136=0,"0",(IF(SUMIF(Очки!$A$2:$A$54,P136,Очки!$B$2:$B$54)=0," ",SUMIF(Очки!$A$2:$A$54,P136,Очки!$B$2:$B$54))+IF(P136="ОРГ",0,$C136)))))</f>
        <v>0</v>
      </c>
      <c r="R136" s="69">
        <v>8</v>
      </c>
      <c r="S136" s="65">
        <f>IF($A136="вк","В/К",(IF(R136=0,"0",(IF(SUMIF(Очки!$A$2:$A$54,R136,Очки!$B$2:$B$54)=0," ",SUMIF(Очки!$A$2:$A$54,R136,Очки!$B$2:$B$54))+IF(R136="ОРГ",0,$C136)))))</f>
        <v>15</v>
      </c>
      <c r="T136" s="69"/>
      <c r="U136" s="65" t="str">
        <f>IF($A136="вк","В/К",(IF(T136=0,"0",(IF(SUMIF(Очки!$A$2:$A$54,T136,Очки!$B$2:$B$54)=0," ",SUMIF(Очки!$A$2:$A$54,T136,Очки!$B$2:$B$54))+IF(T136="ОРГ",0,$C136)))))</f>
        <v>0</v>
      </c>
      <c r="V136" s="69">
        <v>4</v>
      </c>
      <c r="W136" s="65">
        <f>IF($A136="вк","В/К",(IF(V136=0,"0",(IF(SUMIF(Очки!$A$2:$A$54,V136,Очки!$B$2:$B$54)=0," ",SUMIF(Очки!$A$2:$A$54,V136,Очки!$B$2:$B$54))+IF(V136="ОРГ",0,$C136)))))</f>
        <v>19</v>
      </c>
      <c r="X136" s="69"/>
      <c r="Y136" s="65" t="str">
        <f>IF($A136="вк","В/К",(IF(X136=0,"0",(IF(SUMIF(Очки!$A$2:$A$54,X136,Очки!$B$2:$B$54)=0," ",SUMIF(Очки!$A$2:$A$54,X136,Очки!$B$2:$B$54))+IF(X136="ОРГ",0,$C136)))))</f>
        <v>0</v>
      </c>
      <c r="Z136" s="69">
        <v>3</v>
      </c>
      <c r="AA136" s="65">
        <f>IF($A136="вк","В/К",(IF(Z136=0,"0",(IF(SUMIF(Очки!$A$2:$A$54,Z136,Очки!$B$2:$B$54)=0," ",SUMIF(Очки!$A$2:$A$54,Z136,Очки!$B$2:$B$54))+IF(Z136="ОРГ",0,$C136)))))</f>
        <v>20</v>
      </c>
      <c r="AB136" s="69"/>
      <c r="AC136" s="65" t="str">
        <f>IF($A136="вк","В/К",(IF(AB136=0,"0",(IF(SUMIF(Очки!$A$2:$A$54,AB136,Очки!$B$2:$B$54)=0," ",SUMIF(Очки!$A$2:$A$54,AB136,Очки!$B$2:$B$54))+IF(AB136="ОРГ",0,$C136)))))</f>
        <v>0</v>
      </c>
      <c r="AD136" s="69"/>
      <c r="AE136" s="65" t="str">
        <f>IF($A136="вк","В/К",(IF(AD136=0,"0",(IF(SUMIF(Очки!$A$2:$A$54,AD136,Очки!$B$2:$B$54)=0," ",SUMIF(Очки!$A$2:$A$54,AD136,Очки!$B$2:$B$54))+IF(AD136="ОРГ",0,$C136)))))</f>
        <v>0</v>
      </c>
      <c r="AF136" s="69"/>
      <c r="AG136" s="65" t="str">
        <f>IF($A136="вк","В/К",(IF(AF136=0,"0",(IF(SUMIF(Очки!$A$2:$A$54,AF136,Очки!$B$2:$B$54)=0," ",SUMIF(Очки!$A$2:$A$54,AF136,Очки!$B$2:$B$54))+IF(AF136="ОРГ",0,$C136)))))</f>
        <v>0</v>
      </c>
      <c r="AH136" s="69"/>
      <c r="AI136" s="65" t="str">
        <f>IF($A136="вк","В/К",(IF(AH136=0,"0",(IF(SUMIF(Очки!$A$2:$A$54,AH136,Очки!$B$2:$B$54)=0," ",SUMIF(Очки!$A$2:$A$54,AH136,Очки!$B$2:$B$54))+IF(AH136="ОРГ",0,$C136)))))</f>
        <v>0</v>
      </c>
      <c r="AJ136" s="84"/>
      <c r="AK136" s="84"/>
    </row>
    <row r="137" spans="1:37" ht="13.5" customHeight="1" x14ac:dyDescent="0.2">
      <c r="A137" s="76" t="s">
        <v>125</v>
      </c>
      <c r="B137" s="59">
        <f t="shared" si="8"/>
        <v>53</v>
      </c>
      <c r="C137" s="66">
        <f>SUMIF(Коэффициенты!$A$2:$A$68,D137,Коэффициенты!$B$2:$B$68)</f>
        <v>0</v>
      </c>
      <c r="D137" s="49">
        <f t="shared" si="9"/>
        <v>13</v>
      </c>
      <c r="E137" s="67">
        <v>2003</v>
      </c>
      <c r="F137" s="68" t="s">
        <v>197</v>
      </c>
      <c r="G137" s="68"/>
      <c r="H137" s="69"/>
      <c r="I137" s="65" t="str">
        <f>IF($A137="вк","В/К",(IF(H137=0,"0",(IF(SUMIF(Очки!$A$2:$A$54,H137,Очки!$B$2:$B$54)=0," ",SUMIF(Очки!$A$2:$A$54,H137,Очки!$B$2:$B$54))+IF(H137="ОРГ",0,$C137)))))</f>
        <v>0</v>
      </c>
      <c r="J137" s="69">
        <v>10</v>
      </c>
      <c r="K137" s="65">
        <f>IF($A137="вк","В/К",(IF(J137=0,"0",(IF(SUMIF(Очки!$A$2:$A$54,J137,Очки!$B$2:$B$54)=0," ",SUMIF(Очки!$A$2:$A$54,J137,Очки!$B$2:$B$54))+IF(J137="ОРГ",0,$C137)))))</f>
        <v>13</v>
      </c>
      <c r="L137" s="69"/>
      <c r="M137" s="65" t="str">
        <f>IF($A137="вк","В/К",(IF(L137=0,"0",(IF(SUMIF(Очки!$A$2:$A$54,L137,Очки!$B$2:$B$54)=0," ",SUMIF(Очки!$A$2:$A$54,L137,Очки!$B$2:$B$54))+IF(L137="ОРГ",0,$C137)))))</f>
        <v>0</v>
      </c>
      <c r="N137" s="69"/>
      <c r="O137" s="65" t="str">
        <f>IF($A137="вк","В/К",(IF(N137=0,"0",(IF(SUMIF(Очки!$A$2:$A$54,N137,Очки!$B$2:$B$54)=0," ",SUMIF(Очки!$A$2:$A$54,N137,Очки!$B$2:$B$54))+IF(N137="ОРГ",0,$C137)))))</f>
        <v>0</v>
      </c>
      <c r="P137" s="69"/>
      <c r="Q137" s="65" t="str">
        <f>IF($A137="вк","В/К",(IF(P137=0,"0",(IF(SUMIF(Очки!$A$2:$A$54,P137,Очки!$B$2:$B$54)=0," ",SUMIF(Очки!$A$2:$A$54,P137,Очки!$B$2:$B$54))+IF(P137="ОРГ",0,$C137)))))</f>
        <v>0</v>
      </c>
      <c r="R137" s="69"/>
      <c r="S137" s="65" t="str">
        <f>IF($A137="вк","В/К",(IF(R137=0,"0",(IF(SUMIF(Очки!$A$2:$A$54,R137,Очки!$B$2:$B$54)=0," ",SUMIF(Очки!$A$2:$A$54,R137,Очки!$B$2:$B$54))+IF(R137="ОРГ",0,$C137)))))</f>
        <v>0</v>
      </c>
      <c r="T137" s="69">
        <v>3</v>
      </c>
      <c r="U137" s="65">
        <f>IF($A137="вк","В/К",(IF(T137=0,"0",(IF(SUMIF(Очки!$A$2:$A$54,T137,Очки!$B$2:$B$54)=0," ",SUMIF(Очки!$A$2:$A$54,T137,Очки!$B$2:$B$54))+IF(T137="ОРГ",0,$C137)))))</f>
        <v>20</v>
      </c>
      <c r="V137" s="69"/>
      <c r="W137" s="65" t="str">
        <f>IF($A137="вк","В/К",(IF(V137=0,"0",(IF(SUMIF(Очки!$A$2:$A$54,V137,Очки!$B$2:$B$54)=0," ",SUMIF(Очки!$A$2:$A$54,V137,Очки!$B$2:$B$54))+IF(V137="ОРГ",0,$C137)))))</f>
        <v>0</v>
      </c>
      <c r="X137" s="69">
        <v>3</v>
      </c>
      <c r="Y137" s="65">
        <f>IF($A137="вк","В/К",(IF(X137=0,"0",(IF(SUMIF(Очки!$A$2:$A$54,X137,Очки!$B$2:$B$54)=0," ",SUMIF(Очки!$A$2:$A$54,X137,Очки!$B$2:$B$54))+IF(X137="ОРГ",0,$C137)))))</f>
        <v>20</v>
      </c>
      <c r="Z137" s="69"/>
      <c r="AA137" s="65" t="str">
        <f>IF($A137="вк","В/К",(IF(Z137=0,"0",(IF(SUMIF(Очки!$A$2:$A$54,Z137,Очки!$B$2:$B$54)=0," ",SUMIF(Очки!$A$2:$A$54,Z137,Очки!$B$2:$B$54))+IF(Z137="ОРГ",0,$C137)))))</f>
        <v>0</v>
      </c>
      <c r="AB137" s="69"/>
      <c r="AC137" s="65" t="str">
        <f>IF($A137="вк","В/К",(IF(AB137=0,"0",(IF(SUMIF(Очки!$A$2:$A$54,AB137,Очки!$B$2:$B$54)=0," ",SUMIF(Очки!$A$2:$A$54,AB137,Очки!$B$2:$B$54))+IF(AB137="ОРГ",0,$C137)))))</f>
        <v>0</v>
      </c>
      <c r="AD137" s="69"/>
      <c r="AE137" s="65" t="str">
        <f>IF($A137="вк","В/К",(IF(AD137=0,"0",(IF(SUMIF(Очки!$A$2:$A$54,AD137,Очки!$B$2:$B$54)=0," ",SUMIF(Очки!$A$2:$A$54,AD137,Очки!$B$2:$B$54))+IF(AD137="ОРГ",0,$C137)))))</f>
        <v>0</v>
      </c>
      <c r="AF137" s="69"/>
      <c r="AG137" s="65" t="str">
        <f>IF($A137="вк","В/К",(IF(AF137=0,"0",(IF(SUMIF(Очки!$A$2:$A$54,AF137,Очки!$B$2:$B$54)=0," ",SUMIF(Очки!$A$2:$A$54,AF137,Очки!$B$2:$B$54))+IF(AF137="ОРГ",0,$C137)))))</f>
        <v>0</v>
      </c>
      <c r="AH137" s="69"/>
      <c r="AI137" s="65" t="str">
        <f>IF($A137="вк","В/К",(IF(AH137=0,"0",(IF(SUMIF(Очки!$A$2:$A$54,AH137,Очки!$B$2:$B$54)=0," ",SUMIF(Очки!$A$2:$A$54,AH137,Очки!$B$2:$B$54))+IF(AH137="ОРГ",0,$C137)))))</f>
        <v>0</v>
      </c>
      <c r="AJ137" s="84"/>
      <c r="AK137" s="84"/>
    </row>
    <row r="138" spans="1:37" ht="13.5" customHeight="1" x14ac:dyDescent="0.2">
      <c r="A138" s="76" t="s">
        <v>125</v>
      </c>
      <c r="B138" s="59">
        <f t="shared" si="8"/>
        <v>45</v>
      </c>
      <c r="C138" s="66">
        <f>SUMIF(Коэффициенты!$A$2:$A$68,D138,Коэффициенты!$B$2:$B$68)</f>
        <v>2</v>
      </c>
      <c r="D138" s="49">
        <f t="shared" si="9"/>
        <v>37</v>
      </c>
      <c r="E138" s="67">
        <v>1979</v>
      </c>
      <c r="F138" s="68" t="s">
        <v>126</v>
      </c>
      <c r="G138" s="68" t="s">
        <v>127</v>
      </c>
      <c r="H138" s="69"/>
      <c r="I138" s="65" t="str">
        <f>IF($A138="вк","В/К",(IF(H138=0,"0",(IF(SUMIF(Очки!$A$2:$A$54,H138,Очки!$B$2:$B$54)=0," ",SUMIF(Очки!$A$2:$A$54,H138,Очки!$B$2:$B$54))+IF(H138="ОРГ",0,$C138)))))</f>
        <v>0</v>
      </c>
      <c r="J138" s="69">
        <v>5</v>
      </c>
      <c r="K138" s="65">
        <f>IF($A138="вк","В/К",(IF(J138=0,"0",(IF(SUMIF(Очки!$A$2:$A$54,J138,Очки!$B$2:$B$54)=0," ",SUMIF(Очки!$A$2:$A$54,J138,Очки!$B$2:$B$54))+IF(J138="ОРГ",0,$C138)))))</f>
        <v>20</v>
      </c>
      <c r="L138" s="69" t="s">
        <v>5</v>
      </c>
      <c r="M138" s="65">
        <f>IF($A138="вк","В/К",(IF(L138=0,"0",(IF(SUMIF(Очки!$A$2:$A$54,L138,Очки!$B$2:$B$54)=0," ",SUMIF(Очки!$A$2:$A$54,L138,Очки!$B$2:$B$54))+IF(L138="ОРГ",0,$C138)))))</f>
        <v>25</v>
      </c>
      <c r="N138" s="69"/>
      <c r="O138" s="65" t="str">
        <f>IF($A138="вк","В/К",(IF(N138=0,"0",(IF(SUMIF(Очки!$A$2:$A$54,N138,Очки!$B$2:$B$54)=0," ",SUMIF(Очки!$A$2:$A$54,N138,Очки!$B$2:$B$54))+IF(N138="ОРГ",0,$C138)))))</f>
        <v>0</v>
      </c>
      <c r="P138" s="69"/>
      <c r="Q138" s="65" t="str">
        <f>IF($A138="вк","В/К",(IF(P138=0,"0",(IF(SUMIF(Очки!$A$2:$A$54,P138,Очки!$B$2:$B$54)=0," ",SUMIF(Очки!$A$2:$A$54,P138,Очки!$B$2:$B$54))+IF(P138="ОРГ",0,$C138)))))</f>
        <v>0</v>
      </c>
      <c r="R138" s="69"/>
      <c r="S138" s="65" t="str">
        <f>IF($A138="вк","В/К",(IF(R138=0,"0",(IF(SUMIF(Очки!$A$2:$A$54,R138,Очки!$B$2:$B$54)=0," ",SUMIF(Очки!$A$2:$A$54,R138,Очки!$B$2:$B$54))+IF(R138="ОРГ",0,$C138)))))</f>
        <v>0</v>
      </c>
      <c r="T138" s="69"/>
      <c r="U138" s="65" t="str">
        <f>IF($A138="вк","В/К",(IF(T138=0,"0",(IF(SUMIF(Очки!$A$2:$A$54,T138,Очки!$B$2:$B$54)=0," ",SUMIF(Очки!$A$2:$A$54,T138,Очки!$B$2:$B$54))+IF(T138="ОРГ",0,$C138)))))</f>
        <v>0</v>
      </c>
      <c r="V138" s="69"/>
      <c r="W138" s="65" t="str">
        <f>IF($A138="вк","В/К",(IF(V138=0,"0",(IF(SUMIF(Очки!$A$2:$A$54,V138,Очки!$B$2:$B$54)=0," ",SUMIF(Очки!$A$2:$A$54,V138,Очки!$B$2:$B$54))+IF(V138="ОРГ",0,$C138)))))</f>
        <v>0</v>
      </c>
      <c r="X138" s="69"/>
      <c r="Y138" s="65" t="str">
        <f>IF($A138="вк","В/К",(IF(X138=0,"0",(IF(SUMIF(Очки!$A$2:$A$54,X138,Очки!$B$2:$B$54)=0," ",SUMIF(Очки!$A$2:$A$54,X138,Очки!$B$2:$B$54))+IF(X138="ОРГ",0,$C138)))))</f>
        <v>0</v>
      </c>
      <c r="Z138" s="69"/>
      <c r="AA138" s="65" t="str">
        <f>IF($A138="вк","В/К",(IF(Z138=0,"0",(IF(SUMIF(Очки!$A$2:$A$54,Z138,Очки!$B$2:$B$54)=0," ",SUMIF(Очки!$A$2:$A$54,Z138,Очки!$B$2:$B$54))+IF(Z138="ОРГ",0,$C138)))))</f>
        <v>0</v>
      </c>
      <c r="AB138" s="69"/>
      <c r="AC138" s="65" t="str">
        <f>IF($A138="вк","В/К",(IF(AB138=0,"0",(IF(SUMIF(Очки!$A$2:$A$54,AB138,Очки!$B$2:$B$54)=0," ",SUMIF(Очки!$A$2:$A$54,AB138,Очки!$B$2:$B$54))+IF(AB138="ОРГ",0,$C138)))))</f>
        <v>0</v>
      </c>
      <c r="AD138" s="69"/>
      <c r="AE138" s="65" t="str">
        <f>IF($A138="вк","В/К",(IF(AD138=0,"0",(IF(SUMIF(Очки!$A$2:$A$54,AD138,Очки!$B$2:$B$54)=0," ",SUMIF(Очки!$A$2:$A$54,AD138,Очки!$B$2:$B$54))+IF(AD138="ОРГ",0,$C138)))))</f>
        <v>0</v>
      </c>
      <c r="AF138" s="69"/>
      <c r="AG138" s="65" t="str">
        <f>IF($A138="вк","В/К",(IF(AF138=0,"0",(IF(SUMIF(Очки!$A$2:$A$54,AF138,Очки!$B$2:$B$54)=0," ",SUMIF(Очки!$A$2:$A$54,AF138,Очки!$B$2:$B$54))+IF(AF138="ОРГ",0,$C138)))))</f>
        <v>0</v>
      </c>
      <c r="AH138" s="69"/>
      <c r="AI138" s="65" t="str">
        <f>IF($A138="вк","В/К",(IF(AH138=0,"0",(IF(SUMIF(Очки!$A$2:$A$54,AH138,Очки!$B$2:$B$54)=0," ",SUMIF(Очки!$A$2:$A$54,AH138,Очки!$B$2:$B$54))+IF(AH138="ОРГ",0,$C138)))))</f>
        <v>0</v>
      </c>
      <c r="AJ138" s="84"/>
      <c r="AK138" s="84"/>
    </row>
    <row r="139" spans="1:37" ht="13.5" customHeight="1" x14ac:dyDescent="0.2">
      <c r="A139" s="76" t="s">
        <v>125</v>
      </c>
      <c r="B139" s="59">
        <f t="shared" si="8"/>
        <v>43</v>
      </c>
      <c r="C139" s="66">
        <f>SUMIF(Коэффициенты!$A$2:$A$68,D139,Коэффициенты!$B$2:$B$68)</f>
        <v>2</v>
      </c>
      <c r="D139" s="49">
        <f t="shared" si="9"/>
        <v>38</v>
      </c>
      <c r="E139" s="67">
        <v>1978</v>
      </c>
      <c r="F139" s="68" t="s">
        <v>129</v>
      </c>
      <c r="G139" s="68" t="s">
        <v>24</v>
      </c>
      <c r="H139" s="69"/>
      <c r="I139" s="65" t="str">
        <f>IF($A139="вк","В/К",(IF(H139=0,"0",(IF(SUMIF(Очки!$A$2:$A$54,H139,Очки!$B$2:$B$54)=0," ",SUMIF(Очки!$A$2:$A$54,H139,Очки!$B$2:$B$54))+IF(H139="ОРГ",0,$C139)))))</f>
        <v>0</v>
      </c>
      <c r="J139" s="69"/>
      <c r="K139" s="65" t="str">
        <f>IF($A139="вк","В/К",(IF(J139=0,"0",(IF(SUMIF(Очки!$A$2:$A$54,J139,Очки!$B$2:$B$54)=0," ",SUMIF(Очки!$A$2:$A$54,J139,Очки!$B$2:$B$54))+IF(J139="ОРГ",0,$C139)))))</f>
        <v>0</v>
      </c>
      <c r="L139" s="69"/>
      <c r="M139" s="65" t="str">
        <f>IF($A139="вк","В/К",(IF(L139=0,"0",(IF(SUMIF(Очки!$A$2:$A$54,L139,Очки!$B$2:$B$54)=0," ",SUMIF(Очки!$A$2:$A$54,L139,Очки!$B$2:$B$54))+IF(L139="ОРГ",0,$C139)))))</f>
        <v>0</v>
      </c>
      <c r="N139" s="69"/>
      <c r="O139" s="65" t="str">
        <f>IF($A139="вк","В/К",(IF(N139=0,"0",(IF(SUMIF(Очки!$A$2:$A$54,N139,Очки!$B$2:$B$54)=0," ",SUMIF(Очки!$A$2:$A$54,N139,Очки!$B$2:$B$54))+IF(N139="ОРГ",0,$C139)))))</f>
        <v>0</v>
      </c>
      <c r="P139" s="69"/>
      <c r="Q139" s="65" t="str">
        <f>IF($A139="вк","В/К",(IF(P139=0,"0",(IF(SUMIF(Очки!$A$2:$A$54,P139,Очки!$B$2:$B$54)=0," ",SUMIF(Очки!$A$2:$A$54,P139,Очки!$B$2:$B$54))+IF(P139="ОРГ",0,$C139)))))</f>
        <v>0</v>
      </c>
      <c r="R139" s="69">
        <v>3</v>
      </c>
      <c r="S139" s="65">
        <f>IF($A139="вк","В/К",(IF(R139=0,"0",(IF(SUMIF(Очки!$A$2:$A$54,R139,Очки!$B$2:$B$54)=0," ",SUMIF(Очки!$A$2:$A$54,R139,Очки!$B$2:$B$54))+IF(R139="ОРГ",0,$C139)))))</f>
        <v>22</v>
      </c>
      <c r="T139" s="69">
        <v>4</v>
      </c>
      <c r="U139" s="65">
        <f>IF($A139="вк","В/К",(IF(T139=0,"0",(IF(SUMIF(Очки!$A$2:$A$54,T139,Очки!$B$2:$B$54)=0," ",SUMIF(Очки!$A$2:$A$54,T139,Очки!$B$2:$B$54))+IF(T139="ОРГ",0,$C139)))))</f>
        <v>21</v>
      </c>
      <c r="V139" s="69"/>
      <c r="W139" s="65" t="str">
        <f>IF($A139="вк","В/К",(IF(V139=0,"0",(IF(SUMIF(Очки!$A$2:$A$54,V139,Очки!$B$2:$B$54)=0," ",SUMIF(Очки!$A$2:$A$54,V139,Очки!$B$2:$B$54))+IF(V139="ОРГ",0,$C139)))))</f>
        <v>0</v>
      </c>
      <c r="X139" s="69"/>
      <c r="Y139" s="65" t="str">
        <f>IF($A139="вк","В/К",(IF(X139=0,"0",(IF(SUMIF(Очки!$A$2:$A$54,X139,Очки!$B$2:$B$54)=0," ",SUMIF(Очки!$A$2:$A$54,X139,Очки!$B$2:$B$54))+IF(X139="ОРГ",0,$C139)))))</f>
        <v>0</v>
      </c>
      <c r="Z139" s="69"/>
      <c r="AA139" s="65" t="str">
        <f>IF($A139="вк","В/К",(IF(Z139=0,"0",(IF(SUMIF(Очки!$A$2:$A$54,Z139,Очки!$B$2:$B$54)=0," ",SUMIF(Очки!$A$2:$A$54,Z139,Очки!$B$2:$B$54))+IF(Z139="ОРГ",0,$C139)))))</f>
        <v>0</v>
      </c>
      <c r="AB139" s="69"/>
      <c r="AC139" s="65" t="str">
        <f>IF($A139="вк","В/К",(IF(AB139=0,"0",(IF(SUMIF(Очки!$A$2:$A$54,AB139,Очки!$B$2:$B$54)=0," ",SUMIF(Очки!$A$2:$A$54,AB139,Очки!$B$2:$B$54))+IF(AB139="ОРГ",0,$C139)))))</f>
        <v>0</v>
      </c>
      <c r="AD139" s="69"/>
      <c r="AE139" s="65" t="str">
        <f>IF($A139="вк","В/К",(IF(AD139=0,"0",(IF(SUMIF(Очки!$A$2:$A$54,AD139,Очки!$B$2:$B$54)=0," ",SUMIF(Очки!$A$2:$A$54,AD139,Очки!$B$2:$B$54))+IF(AD139="ОРГ",0,$C139)))))</f>
        <v>0</v>
      </c>
      <c r="AF139" s="69"/>
      <c r="AG139" s="65" t="str">
        <f>IF($A139="вк","В/К",(IF(AF139=0,"0",(IF(SUMIF(Очки!$A$2:$A$54,AF139,Очки!$B$2:$B$54)=0," ",SUMIF(Очки!$A$2:$A$54,AF139,Очки!$B$2:$B$54))+IF(AF139="ОРГ",0,$C139)))))</f>
        <v>0</v>
      </c>
      <c r="AH139" s="69"/>
      <c r="AI139" s="65" t="str">
        <f>IF($A139="вк","В/К",(IF(AH139=0,"0",(IF(SUMIF(Очки!$A$2:$A$54,AH139,Очки!$B$2:$B$54)=0," ",SUMIF(Очки!$A$2:$A$54,AH139,Очки!$B$2:$B$54))+IF(AH139="ОРГ",0,$C139)))))</f>
        <v>0</v>
      </c>
      <c r="AJ139" s="84"/>
      <c r="AK139" s="84"/>
    </row>
    <row r="140" spans="1:37" ht="13.5" customHeight="1" x14ac:dyDescent="0.2">
      <c r="A140" s="76" t="s">
        <v>125</v>
      </c>
      <c r="B140" s="59">
        <f t="shared" si="8"/>
        <v>42</v>
      </c>
      <c r="C140" s="66">
        <f>SUMIF(Коэффициенты!$A$2:$A$68,D140,Коэффициенты!$B$2:$B$68)</f>
        <v>0</v>
      </c>
      <c r="D140" s="49">
        <f t="shared" si="9"/>
        <v>25</v>
      </c>
      <c r="E140" s="67">
        <v>1991</v>
      </c>
      <c r="F140" s="68" t="s">
        <v>163</v>
      </c>
      <c r="G140" s="68" t="s">
        <v>231</v>
      </c>
      <c r="H140" s="69"/>
      <c r="I140" s="65" t="str">
        <f>IF($A140="вк","В/К",(IF(H140=0,"0",(IF(SUMIF(Очки!$A$2:$A$54,H140,Очки!$B$2:$B$54)=0," ",SUMIF(Очки!$A$2:$A$54,H140,Очки!$B$2:$B$54))+IF(H140="ОРГ",0,$C140)))))</f>
        <v>0</v>
      </c>
      <c r="J140" s="69"/>
      <c r="K140" s="65" t="str">
        <f>IF($A140="вк","В/К",(IF(J140=0,"0",(IF(SUMIF(Очки!$A$2:$A$54,J140,Очки!$B$2:$B$54)=0," ",SUMIF(Очки!$A$2:$A$54,J140,Очки!$B$2:$B$54))+IF(J140="ОРГ",0,$C140)))))</f>
        <v>0</v>
      </c>
      <c r="L140" s="69"/>
      <c r="M140" s="65" t="str">
        <f>IF($A140="вк","В/К",(IF(L140=0,"0",(IF(SUMIF(Очки!$A$2:$A$54,L140,Очки!$B$2:$B$54)=0," ",SUMIF(Очки!$A$2:$A$54,L140,Очки!$B$2:$B$54))+IF(L140="ОРГ",0,$C140)))))</f>
        <v>0</v>
      </c>
      <c r="N140" s="69"/>
      <c r="O140" s="65" t="str">
        <f>IF($A140="вк","В/К",(IF(N140=0,"0",(IF(SUMIF(Очки!$A$2:$A$54,N140,Очки!$B$2:$B$54)=0," ",SUMIF(Очки!$A$2:$A$54,N140,Очки!$B$2:$B$54))+IF(N140="ОРГ",0,$C140)))))</f>
        <v>0</v>
      </c>
      <c r="P140" s="69"/>
      <c r="Q140" s="65" t="str">
        <f>IF($A140="вк","В/К",(IF(P140=0,"0",(IF(SUMIF(Очки!$A$2:$A$54,P140,Очки!$B$2:$B$54)=0," ",SUMIF(Очки!$A$2:$A$54,P140,Очки!$B$2:$B$54))+IF(P140="ОРГ",0,$C140)))))</f>
        <v>0</v>
      </c>
      <c r="R140" s="69"/>
      <c r="S140" s="65" t="str">
        <f>IF($A140="вк","В/К",(IF(R140=0,"0",(IF(SUMIF(Очки!$A$2:$A$54,R140,Очки!$B$2:$B$54)=0," ",SUMIF(Очки!$A$2:$A$54,R140,Очки!$B$2:$B$54))+IF(R140="ОРГ",0,$C140)))))</f>
        <v>0</v>
      </c>
      <c r="T140" s="69"/>
      <c r="U140" s="65" t="str">
        <f>IF($A140="вк","В/К",(IF(T140=0,"0",(IF(SUMIF(Очки!$A$2:$A$54,T140,Очки!$B$2:$B$54)=0," ",SUMIF(Очки!$A$2:$A$54,T140,Очки!$B$2:$B$54))+IF(T140="ОРГ",0,$C140)))))</f>
        <v>0</v>
      </c>
      <c r="V140" s="69"/>
      <c r="W140" s="65" t="str">
        <f>IF($A140="вк","В/К",(IF(V140=0,"0",(IF(SUMIF(Очки!$A$2:$A$54,V140,Очки!$B$2:$B$54)=0," ",SUMIF(Очки!$A$2:$A$54,V140,Очки!$B$2:$B$54))+IF(V140="ОРГ",0,$C140)))))</f>
        <v>0</v>
      </c>
      <c r="X140" s="69"/>
      <c r="Y140" s="65" t="str">
        <f>IF($A140="вк","В/К",(IF(X140=0,"0",(IF(SUMIF(Очки!$A$2:$A$54,X140,Очки!$B$2:$B$54)=0," ",SUMIF(Очки!$A$2:$A$54,X140,Очки!$B$2:$B$54))+IF(X140="ОРГ",0,$C140)))))</f>
        <v>0</v>
      </c>
      <c r="Z140" s="69">
        <v>2</v>
      </c>
      <c r="AA140" s="65">
        <f>IF($A140="вк","В/К",(IF(Z140=0,"0",(IF(SUMIF(Очки!$A$2:$A$54,Z140,Очки!$B$2:$B$54)=0," ",SUMIF(Очки!$A$2:$A$54,Z140,Очки!$B$2:$B$54))+IF(Z140="ОРГ",0,$C140)))))</f>
        <v>22</v>
      </c>
      <c r="AB140" s="69"/>
      <c r="AC140" s="65" t="str">
        <f>IF($A140="вк","В/К",(IF(AB140=0,"0",(IF(SUMIF(Очки!$A$2:$A$54,AB140,Очки!$B$2:$B$54)=0," ",SUMIF(Очки!$A$2:$A$54,AB140,Очки!$B$2:$B$54))+IF(AB140="ОРГ",0,$C140)))))</f>
        <v>0</v>
      </c>
      <c r="AD140" s="69"/>
      <c r="AE140" s="65" t="str">
        <f>IF($A140="вк","В/К",(IF(AD140=0,"0",(IF(SUMIF(Очки!$A$2:$A$54,AD140,Очки!$B$2:$B$54)=0," ",SUMIF(Очки!$A$2:$A$54,AD140,Очки!$B$2:$B$54))+IF(AD140="ОРГ",0,$C140)))))</f>
        <v>0</v>
      </c>
      <c r="AF140" s="69">
        <v>3</v>
      </c>
      <c r="AG140" s="65">
        <f>IF($A140="вк","В/К",(IF(AF140=0,"0",(IF(SUMIF(Очки!$A$2:$A$54,AF140,Очки!$B$2:$B$54)=0," ",SUMIF(Очки!$A$2:$A$54,AF140,Очки!$B$2:$B$54))+IF(AF140="ОРГ",0,$C140)))))</f>
        <v>20</v>
      </c>
      <c r="AH140" s="69"/>
      <c r="AI140" s="65" t="str">
        <f>IF($A140="вк","В/К",(IF(AH140=0,"0",(IF(SUMIF(Очки!$A$2:$A$54,AH140,Очки!$B$2:$B$54)=0," ",SUMIF(Очки!$A$2:$A$54,AH140,Очки!$B$2:$B$54))+IF(AH140="ОРГ",0,$C140)))))</f>
        <v>0</v>
      </c>
      <c r="AJ140" s="84"/>
      <c r="AK140" s="84"/>
    </row>
    <row r="141" spans="1:37" ht="13.5" customHeight="1" x14ac:dyDescent="0.2">
      <c r="A141" s="76" t="s">
        <v>125</v>
      </c>
      <c r="B141" s="59">
        <f t="shared" si="8"/>
        <v>40</v>
      </c>
      <c r="C141" s="66">
        <f>SUMIF(Коэффициенты!$A$2:$A$68,D141,Коэффициенты!$B$2:$B$68)</f>
        <v>4</v>
      </c>
      <c r="D141" s="49">
        <f t="shared" si="9"/>
        <v>47</v>
      </c>
      <c r="E141" s="67">
        <v>1969</v>
      </c>
      <c r="F141" s="68" t="s">
        <v>186</v>
      </c>
      <c r="G141" s="68"/>
      <c r="H141" s="69">
        <v>6</v>
      </c>
      <c r="I141" s="65">
        <f>IF($A141="вк","В/К",(IF(H141=0,"0",(IF(SUMIF(Очки!$A$2:$A$54,H141,Очки!$B$2:$B$54)=0," ",SUMIF(Очки!$A$2:$A$54,H141,Очки!$B$2:$B$54))+IF(H141="ОРГ",0,$C141)))))</f>
        <v>21</v>
      </c>
      <c r="J141" s="69">
        <v>8</v>
      </c>
      <c r="K141" s="65">
        <f>IF($A141="вк","В/К",(IF(J141=0,"0",(IF(SUMIF(Очки!$A$2:$A$54,J141,Очки!$B$2:$B$54)=0," ",SUMIF(Очки!$A$2:$A$54,J141,Очки!$B$2:$B$54))+IF(J141="ОРГ",0,$C141)))))</f>
        <v>19</v>
      </c>
      <c r="L141" s="69"/>
      <c r="M141" s="65" t="str">
        <f>IF($A141="вк","В/К",(IF(L141=0,"0",(IF(SUMIF(Очки!$A$2:$A$54,L141,Очки!$B$2:$B$54)=0," ",SUMIF(Очки!$A$2:$A$54,L141,Очки!$B$2:$B$54))+IF(L141="ОРГ",0,$C141)))))</f>
        <v>0</v>
      </c>
      <c r="N141" s="69"/>
      <c r="O141" s="65" t="str">
        <f>IF($A141="вк","В/К",(IF(N141=0,"0",(IF(SUMIF(Очки!$A$2:$A$54,N141,Очки!$B$2:$B$54)=0," ",SUMIF(Очки!$A$2:$A$54,N141,Очки!$B$2:$B$54))+IF(N141="ОРГ",0,$C141)))))</f>
        <v>0</v>
      </c>
      <c r="P141" s="69"/>
      <c r="Q141" s="65" t="str">
        <f>IF($A141="вк","В/К",(IF(P141=0,"0",(IF(SUMIF(Очки!$A$2:$A$54,P141,Очки!$B$2:$B$54)=0," ",SUMIF(Очки!$A$2:$A$54,P141,Очки!$B$2:$B$54))+IF(P141="ОРГ",0,$C141)))))</f>
        <v>0</v>
      </c>
      <c r="R141" s="69"/>
      <c r="S141" s="65" t="str">
        <f>IF($A141="вк","В/К",(IF(R141=0,"0",(IF(SUMIF(Очки!$A$2:$A$54,R141,Очки!$B$2:$B$54)=0," ",SUMIF(Очки!$A$2:$A$54,R141,Очки!$B$2:$B$54))+IF(R141="ОРГ",0,$C141)))))</f>
        <v>0</v>
      </c>
      <c r="T141" s="69"/>
      <c r="U141" s="65" t="str">
        <f>IF($A141="вк","В/К",(IF(T141=0,"0",(IF(SUMIF(Очки!$A$2:$A$54,T141,Очки!$B$2:$B$54)=0," ",SUMIF(Очки!$A$2:$A$54,T141,Очки!$B$2:$B$54))+IF(T141="ОРГ",0,$C141)))))</f>
        <v>0</v>
      </c>
      <c r="V141" s="69"/>
      <c r="W141" s="65" t="str">
        <f>IF($A141="вк","В/К",(IF(V141=0,"0",(IF(SUMIF(Очки!$A$2:$A$54,V141,Очки!$B$2:$B$54)=0," ",SUMIF(Очки!$A$2:$A$54,V141,Очки!$B$2:$B$54))+IF(V141="ОРГ",0,$C141)))))</f>
        <v>0</v>
      </c>
      <c r="X141" s="69"/>
      <c r="Y141" s="65" t="str">
        <f>IF($A141="вк","В/К",(IF(X141=0,"0",(IF(SUMIF(Очки!$A$2:$A$54,X141,Очки!$B$2:$B$54)=0," ",SUMIF(Очки!$A$2:$A$54,X141,Очки!$B$2:$B$54))+IF(X141="ОРГ",0,$C141)))))</f>
        <v>0</v>
      </c>
      <c r="Z141" s="69"/>
      <c r="AA141" s="65" t="str">
        <f>IF($A141="вк","В/К",(IF(Z141=0,"0",(IF(SUMIF(Очки!$A$2:$A$54,Z141,Очки!$B$2:$B$54)=0," ",SUMIF(Очки!$A$2:$A$54,Z141,Очки!$B$2:$B$54))+IF(Z141="ОРГ",0,$C141)))))</f>
        <v>0</v>
      </c>
      <c r="AB141" s="69"/>
      <c r="AC141" s="65" t="str">
        <f>IF($A141="вк","В/К",(IF(AB141=0,"0",(IF(SUMIF(Очки!$A$2:$A$54,AB141,Очки!$B$2:$B$54)=0," ",SUMIF(Очки!$A$2:$A$54,AB141,Очки!$B$2:$B$54))+IF(AB141="ОРГ",0,$C141)))))</f>
        <v>0</v>
      </c>
      <c r="AD141" s="69"/>
      <c r="AE141" s="65" t="str">
        <f>IF($A141="вк","В/К",(IF(AD141=0,"0",(IF(SUMIF(Очки!$A$2:$A$54,AD141,Очки!$B$2:$B$54)=0," ",SUMIF(Очки!$A$2:$A$54,AD141,Очки!$B$2:$B$54))+IF(AD141="ОРГ",0,$C141)))))</f>
        <v>0</v>
      </c>
      <c r="AF141" s="69"/>
      <c r="AG141" s="65" t="str">
        <f>IF($A141="вк","В/К",(IF(AF141=0,"0",(IF(SUMIF(Очки!$A$2:$A$54,AF141,Очки!$B$2:$B$54)=0," ",SUMIF(Очки!$A$2:$A$54,AF141,Очки!$B$2:$B$54))+IF(AF141="ОРГ",0,$C141)))))</f>
        <v>0</v>
      </c>
      <c r="AH141" s="69"/>
      <c r="AI141" s="65" t="str">
        <f>IF($A141="вк","В/К",(IF(AH141=0,"0",(IF(SUMIF(Очки!$A$2:$A$54,AH141,Очки!$B$2:$B$54)=0," ",SUMIF(Очки!$A$2:$A$54,AH141,Очки!$B$2:$B$54))+IF(AH141="ОРГ",0,$C141)))))</f>
        <v>0</v>
      </c>
      <c r="AJ141" s="84"/>
      <c r="AK141" s="84"/>
    </row>
    <row r="142" spans="1:37" ht="13.5" customHeight="1" x14ac:dyDescent="0.2">
      <c r="A142" s="76" t="s">
        <v>125</v>
      </c>
      <c r="B142" s="59">
        <f t="shared" si="8"/>
        <v>32</v>
      </c>
      <c r="C142" s="66">
        <f>SUMIF(Коэффициенты!$A$2:$A$68,D142,Коэффициенты!$B$2:$B$68)</f>
        <v>4</v>
      </c>
      <c r="D142" s="49">
        <f t="shared" si="9"/>
        <v>46</v>
      </c>
      <c r="E142" s="67">
        <v>1970</v>
      </c>
      <c r="F142" s="68" t="s">
        <v>187</v>
      </c>
      <c r="G142" s="68" t="s">
        <v>47</v>
      </c>
      <c r="H142" s="69">
        <v>10</v>
      </c>
      <c r="I142" s="65">
        <f>IF($A142="вк","В/К",(IF(H142=0,"0",(IF(SUMIF(Очки!$A$2:$A$54,H142,Очки!$B$2:$B$54)=0," ",SUMIF(Очки!$A$2:$A$54,H142,Очки!$B$2:$B$54))+IF(H142="ОРГ",0,$C142)))))</f>
        <v>17</v>
      </c>
      <c r="J142" s="69">
        <v>12</v>
      </c>
      <c r="K142" s="65">
        <f>IF($A142="вк","В/К",(IF(J142=0,"0",(IF(SUMIF(Очки!$A$2:$A$54,J142,Очки!$B$2:$B$54)=0," ",SUMIF(Очки!$A$2:$A$54,J142,Очки!$B$2:$B$54))+IF(J142="ОРГ",0,$C142)))))</f>
        <v>15</v>
      </c>
      <c r="L142" s="69"/>
      <c r="M142" s="65" t="str">
        <f>IF($A142="вк","В/К",(IF(L142=0,"0",(IF(SUMIF(Очки!$A$2:$A$54,L142,Очки!$B$2:$B$54)=0," ",SUMIF(Очки!$A$2:$A$54,L142,Очки!$B$2:$B$54))+IF(L142="ОРГ",0,$C142)))))</f>
        <v>0</v>
      </c>
      <c r="N142" s="69"/>
      <c r="O142" s="65" t="str">
        <f>IF($A142="вк","В/К",(IF(N142=0,"0",(IF(SUMIF(Очки!$A$2:$A$54,N142,Очки!$B$2:$B$54)=0," ",SUMIF(Очки!$A$2:$A$54,N142,Очки!$B$2:$B$54))+IF(N142="ОРГ",0,$C142)))))</f>
        <v>0</v>
      </c>
      <c r="P142" s="69"/>
      <c r="Q142" s="65" t="str">
        <f>IF($A142="вк","В/К",(IF(P142=0,"0",(IF(SUMIF(Очки!$A$2:$A$54,P142,Очки!$B$2:$B$54)=0," ",SUMIF(Очки!$A$2:$A$54,P142,Очки!$B$2:$B$54))+IF(P142="ОРГ",0,$C142)))))</f>
        <v>0</v>
      </c>
      <c r="R142" s="69"/>
      <c r="S142" s="65" t="str">
        <f>IF($A142="вк","В/К",(IF(R142=0,"0",(IF(SUMIF(Очки!$A$2:$A$54,R142,Очки!$B$2:$B$54)=0," ",SUMIF(Очки!$A$2:$A$54,R142,Очки!$B$2:$B$54))+IF(R142="ОРГ",0,$C142)))))</f>
        <v>0</v>
      </c>
      <c r="T142" s="69"/>
      <c r="U142" s="65" t="str">
        <f>IF($A142="вк","В/К",(IF(T142=0,"0",(IF(SUMIF(Очки!$A$2:$A$54,T142,Очки!$B$2:$B$54)=0," ",SUMIF(Очки!$A$2:$A$54,T142,Очки!$B$2:$B$54))+IF(T142="ОРГ",0,$C142)))))</f>
        <v>0</v>
      </c>
      <c r="V142" s="69"/>
      <c r="W142" s="65" t="str">
        <f>IF($A142="вк","В/К",(IF(V142=0,"0",(IF(SUMIF(Очки!$A$2:$A$54,V142,Очки!$B$2:$B$54)=0," ",SUMIF(Очки!$A$2:$A$54,V142,Очки!$B$2:$B$54))+IF(V142="ОРГ",0,$C142)))))</f>
        <v>0</v>
      </c>
      <c r="X142" s="69"/>
      <c r="Y142" s="65" t="str">
        <f>IF($A142="вк","В/К",(IF(X142=0,"0",(IF(SUMIF(Очки!$A$2:$A$54,X142,Очки!$B$2:$B$54)=0," ",SUMIF(Очки!$A$2:$A$54,X142,Очки!$B$2:$B$54))+IF(X142="ОРГ",0,$C142)))))</f>
        <v>0</v>
      </c>
      <c r="Z142" s="69"/>
      <c r="AA142" s="65" t="str">
        <f>IF($A142="вк","В/К",(IF(Z142=0,"0",(IF(SUMIF(Очки!$A$2:$A$54,Z142,Очки!$B$2:$B$54)=0," ",SUMIF(Очки!$A$2:$A$54,Z142,Очки!$B$2:$B$54))+IF(Z142="ОРГ",0,$C142)))))</f>
        <v>0</v>
      </c>
      <c r="AB142" s="69"/>
      <c r="AC142" s="65" t="str">
        <f>IF($A142="вк","В/К",(IF(AB142=0,"0",(IF(SUMIF(Очки!$A$2:$A$54,AB142,Очки!$B$2:$B$54)=0," ",SUMIF(Очки!$A$2:$A$54,AB142,Очки!$B$2:$B$54))+IF(AB142="ОРГ",0,$C142)))))</f>
        <v>0</v>
      </c>
      <c r="AD142" s="69"/>
      <c r="AE142" s="65" t="str">
        <f>IF($A142="вк","В/К",(IF(AD142=0,"0",(IF(SUMIF(Очки!$A$2:$A$54,AD142,Очки!$B$2:$B$54)=0," ",SUMIF(Очки!$A$2:$A$54,AD142,Очки!$B$2:$B$54))+IF(AD142="ОРГ",0,$C142)))))</f>
        <v>0</v>
      </c>
      <c r="AF142" s="69"/>
      <c r="AG142" s="65" t="str">
        <f>IF($A142="вк","В/К",(IF(AF142=0,"0",(IF(SUMIF(Очки!$A$2:$A$54,AF142,Очки!$B$2:$B$54)=0," ",SUMIF(Очки!$A$2:$A$54,AF142,Очки!$B$2:$B$54))+IF(AF142="ОРГ",0,$C142)))))</f>
        <v>0</v>
      </c>
      <c r="AH142" s="69"/>
      <c r="AI142" s="65" t="str">
        <f>IF($A142="вк","В/К",(IF(AH142=0,"0",(IF(SUMIF(Очки!$A$2:$A$54,AH142,Очки!$B$2:$B$54)=0," ",SUMIF(Очки!$A$2:$A$54,AH142,Очки!$B$2:$B$54))+IF(AH142="ОРГ",0,$C142)))))</f>
        <v>0</v>
      </c>
      <c r="AJ142" s="84"/>
      <c r="AK142" s="84"/>
    </row>
    <row r="143" spans="1:37" ht="13.5" customHeight="1" x14ac:dyDescent="0.2">
      <c r="A143" s="76" t="s">
        <v>125</v>
      </c>
      <c r="B143" s="59">
        <f t="shared" si="8"/>
        <v>30</v>
      </c>
      <c r="C143" s="66">
        <f>SUMIF(Коэффициенты!$A$2:$A$68,D143,Коэффициенты!$B$2:$B$68)</f>
        <v>3</v>
      </c>
      <c r="D143" s="49">
        <f t="shared" si="9"/>
        <v>43</v>
      </c>
      <c r="E143" s="67">
        <v>1973</v>
      </c>
      <c r="F143" s="68" t="s">
        <v>189</v>
      </c>
      <c r="G143" s="68" t="s">
        <v>47</v>
      </c>
      <c r="H143" s="69">
        <v>10</v>
      </c>
      <c r="I143" s="65">
        <f>IF($A143="вк","В/К",(IF(H143=0,"0",(IF(SUMIF(Очки!$A$2:$A$54,H143,Очки!$B$2:$B$54)=0," ",SUMIF(Очки!$A$2:$A$54,H143,Очки!$B$2:$B$54))+IF(H143="ОРГ",0,$C143)))))</f>
        <v>16</v>
      </c>
      <c r="J143" s="69">
        <v>12</v>
      </c>
      <c r="K143" s="65">
        <f>IF($A143="вк","В/К",(IF(J143=0,"0",(IF(SUMIF(Очки!$A$2:$A$54,J143,Очки!$B$2:$B$54)=0," ",SUMIF(Очки!$A$2:$A$54,J143,Очки!$B$2:$B$54))+IF(J143="ОРГ",0,$C143)))))</f>
        <v>14</v>
      </c>
      <c r="L143" s="69"/>
      <c r="M143" s="65" t="str">
        <f>IF($A143="вк","В/К",(IF(L143=0,"0",(IF(SUMIF(Очки!$A$2:$A$54,L143,Очки!$B$2:$B$54)=0," ",SUMIF(Очки!$A$2:$A$54,L143,Очки!$B$2:$B$54))+IF(L143="ОРГ",0,$C143)))))</f>
        <v>0</v>
      </c>
      <c r="N143" s="69"/>
      <c r="O143" s="65" t="str">
        <f>IF($A143="вк","В/К",(IF(N143=0,"0",(IF(SUMIF(Очки!$A$2:$A$54,N143,Очки!$B$2:$B$54)=0," ",SUMIF(Очки!$A$2:$A$54,N143,Очки!$B$2:$B$54))+IF(N143="ОРГ",0,$C143)))))</f>
        <v>0</v>
      </c>
      <c r="P143" s="69"/>
      <c r="Q143" s="65" t="str">
        <f>IF($A143="вк","В/К",(IF(P143=0,"0",(IF(SUMIF(Очки!$A$2:$A$54,P143,Очки!$B$2:$B$54)=0," ",SUMIF(Очки!$A$2:$A$54,P143,Очки!$B$2:$B$54))+IF(P143="ОРГ",0,$C143)))))</f>
        <v>0</v>
      </c>
      <c r="R143" s="69"/>
      <c r="S143" s="65" t="str">
        <f>IF($A143="вк","В/К",(IF(R143=0,"0",(IF(SUMIF(Очки!$A$2:$A$54,R143,Очки!$B$2:$B$54)=0," ",SUMIF(Очки!$A$2:$A$54,R143,Очки!$B$2:$B$54))+IF(R143="ОРГ",0,$C143)))))</f>
        <v>0</v>
      </c>
      <c r="T143" s="69"/>
      <c r="U143" s="65" t="str">
        <f>IF($A143="вк","В/К",(IF(T143=0,"0",(IF(SUMIF(Очки!$A$2:$A$54,T143,Очки!$B$2:$B$54)=0," ",SUMIF(Очки!$A$2:$A$54,T143,Очки!$B$2:$B$54))+IF(T143="ОРГ",0,$C143)))))</f>
        <v>0</v>
      </c>
      <c r="V143" s="69"/>
      <c r="W143" s="65" t="str">
        <f>IF($A143="вк","В/К",(IF(V143=0,"0",(IF(SUMIF(Очки!$A$2:$A$54,V143,Очки!$B$2:$B$54)=0," ",SUMIF(Очки!$A$2:$A$54,V143,Очки!$B$2:$B$54))+IF(V143="ОРГ",0,$C143)))))</f>
        <v>0</v>
      </c>
      <c r="X143" s="69"/>
      <c r="Y143" s="65" t="str">
        <f>IF($A143="вк","В/К",(IF(X143=0,"0",(IF(SUMIF(Очки!$A$2:$A$54,X143,Очки!$B$2:$B$54)=0," ",SUMIF(Очки!$A$2:$A$54,X143,Очки!$B$2:$B$54))+IF(X143="ОРГ",0,$C143)))))</f>
        <v>0</v>
      </c>
      <c r="Z143" s="69"/>
      <c r="AA143" s="65" t="str">
        <f>IF($A143="вк","В/К",(IF(Z143=0,"0",(IF(SUMIF(Очки!$A$2:$A$54,Z143,Очки!$B$2:$B$54)=0," ",SUMIF(Очки!$A$2:$A$54,Z143,Очки!$B$2:$B$54))+IF(Z143="ОРГ",0,$C143)))))</f>
        <v>0</v>
      </c>
      <c r="AB143" s="69"/>
      <c r="AC143" s="65" t="str">
        <f>IF($A143="вк","В/К",(IF(AB143=0,"0",(IF(SUMIF(Очки!$A$2:$A$54,AB143,Очки!$B$2:$B$54)=0," ",SUMIF(Очки!$A$2:$A$54,AB143,Очки!$B$2:$B$54))+IF(AB143="ОРГ",0,$C143)))))</f>
        <v>0</v>
      </c>
      <c r="AD143" s="69"/>
      <c r="AE143" s="65" t="str">
        <f>IF($A143="вк","В/К",(IF(AD143=0,"0",(IF(SUMIF(Очки!$A$2:$A$54,AD143,Очки!$B$2:$B$54)=0," ",SUMIF(Очки!$A$2:$A$54,AD143,Очки!$B$2:$B$54))+IF(AD143="ОРГ",0,$C143)))))</f>
        <v>0</v>
      </c>
      <c r="AF143" s="69"/>
      <c r="AG143" s="65" t="str">
        <f>IF($A143="вк","В/К",(IF(AF143=0,"0",(IF(SUMIF(Очки!$A$2:$A$54,AF143,Очки!$B$2:$B$54)=0," ",SUMIF(Очки!$A$2:$A$54,AF143,Очки!$B$2:$B$54))+IF(AF143="ОРГ",0,$C143)))))</f>
        <v>0</v>
      </c>
      <c r="AH143" s="69"/>
      <c r="AI143" s="65" t="str">
        <f>IF($A143="вк","В/К",(IF(AH143=0,"0",(IF(SUMIF(Очки!$A$2:$A$54,AH143,Очки!$B$2:$B$54)=0," ",SUMIF(Очки!$A$2:$A$54,AH143,Очки!$B$2:$B$54))+IF(AH143="ОРГ",0,$C143)))))</f>
        <v>0</v>
      </c>
      <c r="AJ143" s="84"/>
      <c r="AK143" s="84"/>
    </row>
    <row r="144" spans="1:37" ht="13.5" customHeight="1" x14ac:dyDescent="0.2">
      <c r="A144" s="76" t="s">
        <v>125</v>
      </c>
      <c r="B144" s="59">
        <f t="shared" si="8"/>
        <v>30</v>
      </c>
      <c r="C144" s="66">
        <f>SUMIF(Коэффициенты!$A$2:$A$68,D144,Коэффициенты!$B$2:$B$68)</f>
        <v>0</v>
      </c>
      <c r="D144" s="49">
        <f t="shared" si="9"/>
        <v>16</v>
      </c>
      <c r="E144" s="67">
        <v>2000</v>
      </c>
      <c r="F144" s="68" t="s">
        <v>190</v>
      </c>
      <c r="G144" s="68"/>
      <c r="H144" s="69">
        <v>13</v>
      </c>
      <c r="I144" s="65">
        <f>IF($A144="вк","В/К",(IF(H144=0,"0",(IF(SUMIF(Очки!$A$2:$A$54,H144,Очки!$B$2:$B$54)=0," ",SUMIF(Очки!$A$2:$A$54,H144,Очки!$B$2:$B$54))+IF(H144="ОРГ",0,$C144)))))</f>
        <v>10</v>
      </c>
      <c r="J144" s="69"/>
      <c r="K144" s="65" t="str">
        <f>IF($A144="вк","В/К",(IF(J144=0,"0",(IF(SUMIF(Очки!$A$2:$A$54,J144,Очки!$B$2:$B$54)=0," ",SUMIF(Очки!$A$2:$A$54,J144,Очки!$B$2:$B$54))+IF(J144="ОРГ",0,$C144)))))</f>
        <v>0</v>
      </c>
      <c r="L144" s="69"/>
      <c r="M144" s="65" t="str">
        <f>IF($A144="вк","В/К",(IF(L144=0,"0",(IF(SUMIF(Очки!$A$2:$A$54,L144,Очки!$B$2:$B$54)=0," ",SUMIF(Очки!$A$2:$A$54,L144,Очки!$B$2:$B$54))+IF(L144="ОРГ",0,$C144)))))</f>
        <v>0</v>
      </c>
      <c r="N144" s="69"/>
      <c r="O144" s="65" t="str">
        <f>IF($A144="вк","В/К",(IF(N144=0,"0",(IF(SUMIF(Очки!$A$2:$A$54,N144,Очки!$B$2:$B$54)=0," ",SUMIF(Очки!$A$2:$A$54,N144,Очки!$B$2:$B$54))+IF(N144="ОРГ",0,$C144)))))</f>
        <v>0</v>
      </c>
      <c r="P144" s="69"/>
      <c r="Q144" s="65" t="str">
        <f>IF($A144="вк","В/К",(IF(P144=0,"0",(IF(SUMIF(Очки!$A$2:$A$54,P144,Очки!$B$2:$B$54)=0," ",SUMIF(Очки!$A$2:$A$54,P144,Очки!$B$2:$B$54))+IF(P144="ОРГ",0,$C144)))))</f>
        <v>0</v>
      </c>
      <c r="R144" s="69"/>
      <c r="S144" s="65" t="str">
        <f>IF($A144="вк","В/К",(IF(R144=0,"0",(IF(SUMIF(Очки!$A$2:$A$54,R144,Очки!$B$2:$B$54)=0," ",SUMIF(Очки!$A$2:$A$54,R144,Очки!$B$2:$B$54))+IF(R144="ОРГ",0,$C144)))))</f>
        <v>0</v>
      </c>
      <c r="T144" s="69"/>
      <c r="U144" s="65" t="str">
        <f>IF($A144="вк","В/К",(IF(T144=0,"0",(IF(SUMIF(Очки!$A$2:$A$54,T144,Очки!$B$2:$B$54)=0," ",SUMIF(Очки!$A$2:$A$54,T144,Очки!$B$2:$B$54))+IF(T144="ОРГ",0,$C144)))))</f>
        <v>0</v>
      </c>
      <c r="V144" s="69"/>
      <c r="W144" s="65" t="str">
        <f>IF($A144="вк","В/К",(IF(V144=0,"0",(IF(SUMIF(Очки!$A$2:$A$54,V144,Очки!$B$2:$B$54)=0," ",SUMIF(Очки!$A$2:$A$54,V144,Очки!$B$2:$B$54))+IF(V144="ОРГ",0,$C144)))))</f>
        <v>0</v>
      </c>
      <c r="X144" s="69"/>
      <c r="Y144" s="65" t="str">
        <f>IF($A144="вк","В/К",(IF(X144=0,"0",(IF(SUMIF(Очки!$A$2:$A$54,X144,Очки!$B$2:$B$54)=0," ",SUMIF(Очки!$A$2:$A$54,X144,Очки!$B$2:$B$54))+IF(X144="ОРГ",0,$C144)))))</f>
        <v>0</v>
      </c>
      <c r="Z144" s="69"/>
      <c r="AA144" s="65" t="str">
        <f>IF($A144="вк","В/К",(IF(Z144=0,"0",(IF(SUMIF(Очки!$A$2:$A$54,Z144,Очки!$B$2:$B$54)=0," ",SUMIF(Очки!$A$2:$A$54,Z144,Очки!$B$2:$B$54))+IF(Z144="ОРГ",0,$C144)))))</f>
        <v>0</v>
      </c>
      <c r="AB144" s="69"/>
      <c r="AC144" s="65" t="str">
        <f>IF($A144="вк","В/К",(IF(AB144=0,"0",(IF(SUMIF(Очки!$A$2:$A$54,AB144,Очки!$B$2:$B$54)=0," ",SUMIF(Очки!$A$2:$A$54,AB144,Очки!$B$2:$B$54))+IF(AB144="ОРГ",0,$C144)))))</f>
        <v>0</v>
      </c>
      <c r="AD144" s="69"/>
      <c r="AE144" s="65" t="str">
        <f>IF($A144="вк","В/К",(IF(AD144=0,"0",(IF(SUMIF(Очки!$A$2:$A$54,AD144,Очки!$B$2:$B$54)=0," ",SUMIF(Очки!$A$2:$A$54,AD144,Очки!$B$2:$B$54))+IF(AD144="ОРГ",0,$C144)))))</f>
        <v>0</v>
      </c>
      <c r="AF144" s="69"/>
      <c r="AG144" s="65" t="str">
        <f>IF($A144="вк","В/К",(IF(AF144=0,"0",(IF(SUMIF(Очки!$A$2:$A$54,AF144,Очки!$B$2:$B$54)=0," ",SUMIF(Очки!$A$2:$A$54,AF144,Очки!$B$2:$B$54))+IF(AF144="ОРГ",0,$C144)))))</f>
        <v>0</v>
      </c>
      <c r="AH144" s="69">
        <v>3</v>
      </c>
      <c r="AI144" s="65">
        <f>IF($A144="вк","В/К",(IF(AH144=0,"0",(IF(SUMIF(Очки!$A$2:$A$54,AH144,Очки!$B$2:$B$54)=0," ",SUMIF(Очки!$A$2:$A$54,AH144,Очки!$B$2:$B$54))+IF(AH144="ОРГ",0,$C144)))))</f>
        <v>20</v>
      </c>
      <c r="AJ144" s="84"/>
      <c r="AK144" s="84"/>
    </row>
    <row r="145" spans="1:40" ht="13.5" customHeight="1" x14ac:dyDescent="0.2">
      <c r="A145" s="76" t="s">
        <v>125</v>
      </c>
      <c r="B145" s="59">
        <f t="shared" si="8"/>
        <v>28</v>
      </c>
      <c r="C145" s="66">
        <f>SUMIF(Коэффициенты!$A$2:$A$68,D145,Коэффициенты!$B$2:$B$68)</f>
        <v>2</v>
      </c>
      <c r="D145" s="49">
        <f t="shared" si="9"/>
        <v>36</v>
      </c>
      <c r="E145" s="67">
        <v>1980</v>
      </c>
      <c r="F145" s="68" t="s">
        <v>188</v>
      </c>
      <c r="G145" s="68" t="s">
        <v>47</v>
      </c>
      <c r="H145" s="69">
        <v>10</v>
      </c>
      <c r="I145" s="65">
        <f>IF($A145="вк","В/К",(IF(H145=0,"0",(IF(SUMIF(Очки!$A$2:$A$54,H145,Очки!$B$2:$B$54)=0," ",SUMIF(Очки!$A$2:$A$54,H145,Очки!$B$2:$B$54))+IF(H145="ОРГ",0,$C145)))))</f>
        <v>15</v>
      </c>
      <c r="J145" s="69">
        <v>12</v>
      </c>
      <c r="K145" s="65">
        <f>IF($A145="вк","В/К",(IF(J145=0,"0",(IF(SUMIF(Очки!$A$2:$A$54,J145,Очки!$B$2:$B$54)=0," ",SUMIF(Очки!$A$2:$A$54,J145,Очки!$B$2:$B$54))+IF(J145="ОРГ",0,$C145)))))</f>
        <v>13</v>
      </c>
      <c r="L145" s="69"/>
      <c r="M145" s="65" t="str">
        <f>IF($A145="вк","В/К",(IF(L145=0,"0",(IF(SUMIF(Очки!$A$2:$A$54,L145,Очки!$B$2:$B$54)=0," ",SUMIF(Очки!$A$2:$A$54,L145,Очки!$B$2:$B$54))+IF(L145="ОРГ",0,$C145)))))</f>
        <v>0</v>
      </c>
      <c r="N145" s="69"/>
      <c r="O145" s="65" t="str">
        <f>IF($A145="вк","В/К",(IF(N145=0,"0",(IF(SUMIF(Очки!$A$2:$A$54,N145,Очки!$B$2:$B$54)=0," ",SUMIF(Очки!$A$2:$A$54,N145,Очки!$B$2:$B$54))+IF(N145="ОРГ",0,$C145)))))</f>
        <v>0</v>
      </c>
      <c r="P145" s="69"/>
      <c r="Q145" s="65" t="str">
        <f>IF($A145="вк","В/К",(IF(P145=0,"0",(IF(SUMIF(Очки!$A$2:$A$54,P145,Очки!$B$2:$B$54)=0," ",SUMIF(Очки!$A$2:$A$54,P145,Очки!$B$2:$B$54))+IF(P145="ОРГ",0,$C145)))))</f>
        <v>0</v>
      </c>
      <c r="R145" s="69"/>
      <c r="S145" s="65" t="str">
        <f>IF($A145="вк","В/К",(IF(R145=0,"0",(IF(SUMIF(Очки!$A$2:$A$54,R145,Очки!$B$2:$B$54)=0," ",SUMIF(Очки!$A$2:$A$54,R145,Очки!$B$2:$B$54))+IF(R145="ОРГ",0,$C145)))))</f>
        <v>0</v>
      </c>
      <c r="T145" s="69"/>
      <c r="U145" s="65" t="str">
        <f>IF($A145="вк","В/К",(IF(T145=0,"0",(IF(SUMIF(Очки!$A$2:$A$54,T145,Очки!$B$2:$B$54)=0," ",SUMIF(Очки!$A$2:$A$54,T145,Очки!$B$2:$B$54))+IF(T145="ОРГ",0,$C145)))))</f>
        <v>0</v>
      </c>
      <c r="V145" s="69"/>
      <c r="W145" s="65" t="str">
        <f>IF($A145="вк","В/К",(IF(V145=0,"0",(IF(SUMIF(Очки!$A$2:$A$54,V145,Очки!$B$2:$B$54)=0," ",SUMIF(Очки!$A$2:$A$54,V145,Очки!$B$2:$B$54))+IF(V145="ОРГ",0,$C145)))))</f>
        <v>0</v>
      </c>
      <c r="X145" s="69"/>
      <c r="Y145" s="65" t="str">
        <f>IF($A145="вк","В/К",(IF(X145=0,"0",(IF(SUMIF(Очки!$A$2:$A$54,X145,Очки!$B$2:$B$54)=0," ",SUMIF(Очки!$A$2:$A$54,X145,Очки!$B$2:$B$54))+IF(X145="ОРГ",0,$C145)))))</f>
        <v>0</v>
      </c>
      <c r="Z145" s="69"/>
      <c r="AA145" s="65" t="str">
        <f>IF($A145="вк","В/К",(IF(Z145=0,"0",(IF(SUMIF(Очки!$A$2:$A$54,Z145,Очки!$B$2:$B$54)=0," ",SUMIF(Очки!$A$2:$A$54,Z145,Очки!$B$2:$B$54))+IF(Z145="ОРГ",0,$C145)))))</f>
        <v>0</v>
      </c>
      <c r="AB145" s="69"/>
      <c r="AC145" s="65" t="str">
        <f>IF($A145="вк","В/К",(IF(AB145=0,"0",(IF(SUMIF(Очки!$A$2:$A$54,AB145,Очки!$B$2:$B$54)=0," ",SUMIF(Очки!$A$2:$A$54,AB145,Очки!$B$2:$B$54))+IF(AB145="ОРГ",0,$C145)))))</f>
        <v>0</v>
      </c>
      <c r="AD145" s="69"/>
      <c r="AE145" s="65" t="str">
        <f>IF($A145="вк","В/К",(IF(AD145=0,"0",(IF(SUMIF(Очки!$A$2:$A$54,AD145,Очки!$B$2:$B$54)=0," ",SUMIF(Очки!$A$2:$A$54,AD145,Очки!$B$2:$B$54))+IF(AD145="ОРГ",0,$C145)))))</f>
        <v>0</v>
      </c>
      <c r="AF145" s="69"/>
      <c r="AG145" s="65" t="str">
        <f>IF($A145="вк","В/К",(IF(AF145=0,"0",(IF(SUMIF(Очки!$A$2:$A$54,AF145,Очки!$B$2:$B$54)=0," ",SUMIF(Очки!$A$2:$A$54,AF145,Очки!$B$2:$B$54))+IF(AF145="ОРГ",0,$C145)))))</f>
        <v>0</v>
      </c>
      <c r="AH145" s="69"/>
      <c r="AI145" s="65" t="str">
        <f>IF($A145="вк","В/К",(IF(AH145=0,"0",(IF(SUMIF(Очки!$A$2:$A$54,AH145,Очки!$B$2:$B$54)=0," ",SUMIF(Очки!$A$2:$A$54,AH145,Очки!$B$2:$B$54))+IF(AH145="ОРГ",0,$C145)))))</f>
        <v>0</v>
      </c>
      <c r="AJ145" s="84"/>
      <c r="AK145" s="84"/>
    </row>
    <row r="146" spans="1:40" ht="13.5" customHeight="1" x14ac:dyDescent="0.2">
      <c r="A146" s="76" t="s">
        <v>125</v>
      </c>
      <c r="B146" s="59">
        <f t="shared" si="8"/>
        <v>25</v>
      </c>
      <c r="C146" s="66">
        <f>SUMIF(Коэффициенты!$A$2:$A$68,D146,Коэффициенты!$B$2:$B$68)</f>
        <v>0</v>
      </c>
      <c r="D146" s="49">
        <f t="shared" si="9"/>
        <v>16</v>
      </c>
      <c r="E146" s="67">
        <v>2000</v>
      </c>
      <c r="F146" s="68" t="s">
        <v>158</v>
      </c>
      <c r="G146" s="68"/>
      <c r="H146" s="69"/>
      <c r="I146" s="65" t="str">
        <f>IF($A146="вк","В/К",(IF(H146=0,"0",(IF(SUMIF(Очки!$A$2:$A$54,H146,Очки!$B$2:$B$54)=0," ",SUMIF(Очки!$A$2:$A$54,H146,Очки!$B$2:$B$54))+IF(H146="ОРГ",0,$C146)))))</f>
        <v>0</v>
      </c>
      <c r="J146" s="69"/>
      <c r="K146" s="65" t="str">
        <f>IF($A146="вк","В/К",(IF(J146=0,"0",(IF(SUMIF(Очки!$A$2:$A$54,J146,Очки!$B$2:$B$54)=0," ",SUMIF(Очки!$A$2:$A$54,J146,Очки!$B$2:$B$54))+IF(J146="ОРГ",0,$C146)))))</f>
        <v>0</v>
      </c>
      <c r="L146" s="69"/>
      <c r="M146" s="65" t="str">
        <f>IF($A146="вк","В/К",(IF(L146=0,"0",(IF(SUMIF(Очки!$A$2:$A$54,L146,Очки!$B$2:$B$54)=0," ",SUMIF(Очки!$A$2:$A$54,L146,Очки!$B$2:$B$54))+IF(L146="ОРГ",0,$C146)))))</f>
        <v>0</v>
      </c>
      <c r="N146" s="69">
        <v>1</v>
      </c>
      <c r="O146" s="65">
        <f>IF($A146="вк","В/К",(IF(N146=0,"0",(IF(SUMIF(Очки!$A$2:$A$54,N146,Очки!$B$2:$B$54)=0," ",SUMIF(Очки!$A$2:$A$54,N146,Очки!$B$2:$B$54))+IF(N146="ОРГ",0,$C146)))))</f>
        <v>25</v>
      </c>
      <c r="P146" s="69"/>
      <c r="Q146" s="65" t="str">
        <f>IF($A146="вк","В/К",(IF(P146=0,"0",(IF(SUMIF(Очки!$A$2:$A$54,P146,Очки!$B$2:$B$54)=0," ",SUMIF(Очки!$A$2:$A$54,P146,Очки!$B$2:$B$54))+IF(P146="ОРГ",0,$C146)))))</f>
        <v>0</v>
      </c>
      <c r="R146" s="69"/>
      <c r="S146" s="65" t="str">
        <f>IF($A146="вк","В/К",(IF(R146=0,"0",(IF(SUMIF(Очки!$A$2:$A$54,R146,Очки!$B$2:$B$54)=0," ",SUMIF(Очки!$A$2:$A$54,R146,Очки!$B$2:$B$54))+IF(R146="ОРГ",0,$C146)))))</f>
        <v>0</v>
      </c>
      <c r="T146" s="69"/>
      <c r="U146" s="65" t="str">
        <f>IF($A146="вк","В/К",(IF(T146=0,"0",(IF(SUMIF(Очки!$A$2:$A$54,T146,Очки!$B$2:$B$54)=0," ",SUMIF(Очки!$A$2:$A$54,T146,Очки!$B$2:$B$54))+IF(T146="ОРГ",0,$C146)))))</f>
        <v>0</v>
      </c>
      <c r="V146" s="69"/>
      <c r="W146" s="65" t="str">
        <f>IF($A146="вк","В/К",(IF(V146=0,"0",(IF(SUMIF(Очки!$A$2:$A$54,V146,Очки!$B$2:$B$54)=0," ",SUMIF(Очки!$A$2:$A$54,V146,Очки!$B$2:$B$54))+IF(V146="ОРГ",0,$C146)))))</f>
        <v>0</v>
      </c>
      <c r="X146" s="69"/>
      <c r="Y146" s="65" t="str">
        <f>IF($A146="вк","В/К",(IF(X146=0,"0",(IF(SUMIF(Очки!$A$2:$A$54,X146,Очки!$B$2:$B$54)=0," ",SUMIF(Очки!$A$2:$A$54,X146,Очки!$B$2:$B$54))+IF(X146="ОРГ",0,$C146)))))</f>
        <v>0</v>
      </c>
      <c r="Z146" s="69"/>
      <c r="AA146" s="65" t="str">
        <f>IF($A146="вк","В/К",(IF(Z146=0,"0",(IF(SUMIF(Очки!$A$2:$A$54,Z146,Очки!$B$2:$B$54)=0," ",SUMIF(Очки!$A$2:$A$54,Z146,Очки!$B$2:$B$54))+IF(Z146="ОРГ",0,$C146)))))</f>
        <v>0</v>
      </c>
      <c r="AB146" s="69"/>
      <c r="AC146" s="65" t="str">
        <f>IF($A146="вк","В/К",(IF(AB146=0,"0",(IF(SUMIF(Очки!$A$2:$A$54,AB146,Очки!$B$2:$B$54)=0," ",SUMIF(Очки!$A$2:$A$54,AB146,Очки!$B$2:$B$54))+IF(AB146="ОРГ",0,$C146)))))</f>
        <v>0</v>
      </c>
      <c r="AD146" s="69"/>
      <c r="AE146" s="65" t="str">
        <f>IF($A146="вк","В/К",(IF(AD146=0,"0",(IF(SUMIF(Очки!$A$2:$A$54,AD146,Очки!$B$2:$B$54)=0," ",SUMIF(Очки!$A$2:$A$54,AD146,Очки!$B$2:$B$54))+IF(AD146="ОРГ",0,$C146)))))</f>
        <v>0</v>
      </c>
      <c r="AF146" s="69"/>
      <c r="AG146" s="65" t="str">
        <f>IF($A146="вк","В/К",(IF(AF146=0,"0",(IF(SUMIF(Очки!$A$2:$A$54,AF146,Очки!$B$2:$B$54)=0," ",SUMIF(Очки!$A$2:$A$54,AF146,Очки!$B$2:$B$54))+IF(AF146="ОРГ",0,$C146)))))</f>
        <v>0</v>
      </c>
      <c r="AH146" s="69"/>
      <c r="AI146" s="65" t="str">
        <f>IF($A146="вк","В/К",(IF(AH146=0,"0",(IF(SUMIF(Очки!$A$2:$A$54,AH146,Очки!$B$2:$B$54)=0," ",SUMIF(Очки!$A$2:$A$54,AH146,Очки!$B$2:$B$54))+IF(AH146="ОРГ",0,$C146)))))</f>
        <v>0</v>
      </c>
      <c r="AJ146" s="84"/>
      <c r="AK146" s="84"/>
      <c r="AL146" s="79"/>
      <c r="AM146" s="79"/>
      <c r="AN146" s="79"/>
    </row>
    <row r="147" spans="1:40" ht="13.5" customHeight="1" x14ac:dyDescent="0.2">
      <c r="A147" s="76" t="s">
        <v>125</v>
      </c>
      <c r="B147" s="59">
        <f t="shared" si="8"/>
        <v>25</v>
      </c>
      <c r="C147" s="66">
        <f>SUMIF(Коэффициенты!$A$2:$A$68,D147,Коэффициенты!$B$2:$B$68)</f>
        <v>0</v>
      </c>
      <c r="D147" s="49">
        <f t="shared" si="9"/>
        <v>25</v>
      </c>
      <c r="E147" s="67">
        <v>1991</v>
      </c>
      <c r="F147" s="68" t="s">
        <v>169</v>
      </c>
      <c r="G147" s="68"/>
      <c r="H147" s="69"/>
      <c r="I147" s="65" t="str">
        <f>IF($A147="вк","В/К",(IF(H147=0,"0",(IF(SUMIF(Очки!$A$2:$A$54,H147,Очки!$B$2:$B$54)=0," ",SUMIF(Очки!$A$2:$A$54,H147,Очки!$B$2:$B$54))+IF(H147="ОРГ",0,$C147)))))</f>
        <v>0</v>
      </c>
      <c r="J147" s="69"/>
      <c r="K147" s="65" t="str">
        <f>IF($A147="вк","В/К",(IF(J147=0,"0",(IF(SUMIF(Очки!$A$2:$A$54,J147,Очки!$B$2:$B$54)=0," ",SUMIF(Очки!$A$2:$A$54,J147,Очки!$B$2:$B$54))+IF(J147="ОРГ",0,$C147)))))</f>
        <v>0</v>
      </c>
      <c r="L147" s="69">
        <v>1</v>
      </c>
      <c r="M147" s="65">
        <f>IF($A147="вк","В/К",(IF(L147=0,"0",(IF(SUMIF(Очки!$A$2:$A$54,L147,Очки!$B$2:$B$54)=0," ",SUMIF(Очки!$A$2:$A$54,L147,Очки!$B$2:$B$54))+IF(L147="ОРГ",0,$C147)))))</f>
        <v>25</v>
      </c>
      <c r="N147" s="69"/>
      <c r="O147" s="65" t="str">
        <f>IF($A147="вк","В/К",(IF(N147=0,"0",(IF(SUMIF(Очки!$A$2:$A$54,N147,Очки!$B$2:$B$54)=0," ",SUMIF(Очки!$A$2:$A$54,N147,Очки!$B$2:$B$54))+IF(N147="ОРГ",0,$C147)))))</f>
        <v>0</v>
      </c>
      <c r="P147" s="69"/>
      <c r="Q147" s="65" t="str">
        <f>IF($A147="вк","В/К",(IF(P147=0,"0",(IF(SUMIF(Очки!$A$2:$A$54,P147,Очки!$B$2:$B$54)=0," ",SUMIF(Очки!$A$2:$A$54,P147,Очки!$B$2:$B$54))+IF(P147="ОРГ",0,$C147)))))</f>
        <v>0</v>
      </c>
      <c r="R147" s="69"/>
      <c r="S147" s="65" t="str">
        <f>IF($A147="вк","В/К",(IF(R147=0,"0",(IF(SUMIF(Очки!$A$2:$A$54,R147,Очки!$B$2:$B$54)=0," ",SUMIF(Очки!$A$2:$A$54,R147,Очки!$B$2:$B$54))+IF(R147="ОРГ",0,$C147)))))</f>
        <v>0</v>
      </c>
      <c r="T147" s="69"/>
      <c r="U147" s="65" t="str">
        <f>IF($A147="вк","В/К",(IF(T147=0,"0",(IF(SUMIF(Очки!$A$2:$A$54,T147,Очки!$B$2:$B$54)=0," ",SUMIF(Очки!$A$2:$A$54,T147,Очки!$B$2:$B$54))+IF(T147="ОРГ",0,$C147)))))</f>
        <v>0</v>
      </c>
      <c r="V147" s="69"/>
      <c r="W147" s="65" t="str">
        <f>IF($A147="вк","В/К",(IF(V147=0,"0",(IF(SUMIF(Очки!$A$2:$A$54,V147,Очки!$B$2:$B$54)=0," ",SUMIF(Очки!$A$2:$A$54,V147,Очки!$B$2:$B$54))+IF(V147="ОРГ",0,$C147)))))</f>
        <v>0</v>
      </c>
      <c r="X147" s="69"/>
      <c r="Y147" s="65" t="str">
        <f>IF($A147="вк","В/К",(IF(X147=0,"0",(IF(SUMIF(Очки!$A$2:$A$54,X147,Очки!$B$2:$B$54)=0," ",SUMIF(Очки!$A$2:$A$54,X147,Очки!$B$2:$B$54))+IF(X147="ОРГ",0,$C147)))))</f>
        <v>0</v>
      </c>
      <c r="Z147" s="69"/>
      <c r="AA147" s="65" t="str">
        <f>IF($A147="вк","В/К",(IF(Z147=0,"0",(IF(SUMIF(Очки!$A$2:$A$54,Z147,Очки!$B$2:$B$54)=0," ",SUMIF(Очки!$A$2:$A$54,Z147,Очки!$B$2:$B$54))+IF(Z147="ОРГ",0,$C147)))))</f>
        <v>0</v>
      </c>
      <c r="AB147" s="69"/>
      <c r="AC147" s="65" t="str">
        <f>IF($A147="вк","В/К",(IF(AB147=0,"0",(IF(SUMIF(Очки!$A$2:$A$54,AB147,Очки!$B$2:$B$54)=0," ",SUMIF(Очки!$A$2:$A$54,AB147,Очки!$B$2:$B$54))+IF(AB147="ОРГ",0,$C147)))))</f>
        <v>0</v>
      </c>
      <c r="AD147" s="69"/>
      <c r="AE147" s="65" t="str">
        <f>IF($A147="вк","В/К",(IF(AD147=0,"0",(IF(SUMIF(Очки!$A$2:$A$54,AD147,Очки!$B$2:$B$54)=0," ",SUMIF(Очки!$A$2:$A$54,AD147,Очки!$B$2:$B$54))+IF(AD147="ОРГ",0,$C147)))))</f>
        <v>0</v>
      </c>
      <c r="AF147" s="69"/>
      <c r="AG147" s="65" t="str">
        <f>IF($A147="вк","В/К",(IF(AF147=0,"0",(IF(SUMIF(Очки!$A$2:$A$54,AF147,Очки!$B$2:$B$54)=0," ",SUMIF(Очки!$A$2:$A$54,AF147,Очки!$B$2:$B$54))+IF(AF147="ОРГ",0,$C147)))))</f>
        <v>0</v>
      </c>
      <c r="AH147" s="69"/>
      <c r="AI147" s="65" t="str">
        <f>IF($A147="вк","В/К",(IF(AH147=0,"0",(IF(SUMIF(Очки!$A$2:$A$54,AH147,Очки!$B$2:$B$54)=0," ",SUMIF(Очки!$A$2:$A$54,AH147,Очки!$B$2:$B$54))+IF(AH147="ОРГ",0,$C147)))))</f>
        <v>0</v>
      </c>
      <c r="AJ147" s="84"/>
      <c r="AK147" s="84"/>
      <c r="AL147" s="80"/>
      <c r="AM147" s="80"/>
      <c r="AN147" s="80"/>
    </row>
    <row r="148" spans="1:40" ht="13.5" customHeight="1" x14ac:dyDescent="0.2">
      <c r="A148" s="76" t="s">
        <v>125</v>
      </c>
      <c r="B148" s="59">
        <f t="shared" si="8"/>
        <v>25</v>
      </c>
      <c r="C148" s="66">
        <f>SUMIF(Коэффициенты!$A$2:$A$68,D148,Коэффициенты!$B$2:$B$68)</f>
        <v>0</v>
      </c>
      <c r="D148" s="49">
        <f t="shared" si="9"/>
        <v>18</v>
      </c>
      <c r="E148" s="67">
        <v>1998</v>
      </c>
      <c r="F148" s="68" t="s">
        <v>215</v>
      </c>
      <c r="G148" s="68"/>
      <c r="H148" s="69"/>
      <c r="I148" s="65" t="str">
        <f>IF($A148="вк","В/К",(IF(H148=0,"0",(IF(SUMIF(Очки!$A$2:$A$54,H148,Очки!$B$2:$B$54)=0," ",SUMIF(Очки!$A$2:$A$54,H148,Очки!$B$2:$B$54))+IF(H148="ОРГ",0,$C148)))))</f>
        <v>0</v>
      </c>
      <c r="J148" s="69"/>
      <c r="K148" s="65" t="str">
        <f>IF($A148="вк","В/К",(IF(J148=0,"0",(IF(SUMIF(Очки!$A$2:$A$54,J148,Очки!$B$2:$B$54)=0," ",SUMIF(Очки!$A$2:$A$54,J148,Очки!$B$2:$B$54))+IF(J148="ОРГ",0,$C148)))))</f>
        <v>0</v>
      </c>
      <c r="L148" s="69"/>
      <c r="M148" s="65" t="str">
        <f>IF($A148="вк","В/К",(IF(L148=0,"0",(IF(SUMIF(Очки!$A$2:$A$54,L148,Очки!$B$2:$B$54)=0," ",SUMIF(Очки!$A$2:$A$54,L148,Очки!$B$2:$B$54))+IF(L148="ОРГ",0,$C148)))))</f>
        <v>0</v>
      </c>
      <c r="N148" s="69"/>
      <c r="O148" s="65" t="str">
        <f>IF($A148="вк","В/К",(IF(N148=0,"0",(IF(SUMIF(Очки!$A$2:$A$54,N148,Очки!$B$2:$B$54)=0," ",SUMIF(Очки!$A$2:$A$54,N148,Очки!$B$2:$B$54))+IF(N148="ОРГ",0,$C148)))))</f>
        <v>0</v>
      </c>
      <c r="P148" s="69"/>
      <c r="Q148" s="65" t="str">
        <f>IF($A148="вк","В/К",(IF(P148=0,"0",(IF(SUMIF(Очки!$A$2:$A$54,P148,Очки!$B$2:$B$54)=0," ",SUMIF(Очки!$A$2:$A$54,P148,Очки!$B$2:$B$54))+IF(P148="ОРГ",0,$C148)))))</f>
        <v>0</v>
      </c>
      <c r="R148" s="69"/>
      <c r="S148" s="65" t="str">
        <f>IF($A148="вк","В/К",(IF(R148=0,"0",(IF(SUMIF(Очки!$A$2:$A$54,R148,Очки!$B$2:$B$54)=0," ",SUMIF(Очки!$A$2:$A$54,R148,Очки!$B$2:$B$54))+IF(R148="ОРГ",0,$C148)))))</f>
        <v>0</v>
      </c>
      <c r="T148" s="69"/>
      <c r="U148" s="65" t="str">
        <f>IF($A148="вк","В/К",(IF(T148=0,"0",(IF(SUMIF(Очки!$A$2:$A$54,T148,Очки!$B$2:$B$54)=0," ",SUMIF(Очки!$A$2:$A$54,T148,Очки!$B$2:$B$54))+IF(T148="ОРГ",0,$C148)))))</f>
        <v>0</v>
      </c>
      <c r="V148" s="69"/>
      <c r="W148" s="65" t="str">
        <f>IF($A148="вк","В/К",(IF(V148=0,"0",(IF(SUMIF(Очки!$A$2:$A$54,V148,Очки!$B$2:$B$54)=0," ",SUMIF(Очки!$A$2:$A$54,V148,Очки!$B$2:$B$54))+IF(V148="ОРГ",0,$C148)))))</f>
        <v>0</v>
      </c>
      <c r="X148" s="69"/>
      <c r="Y148" s="65" t="str">
        <f>IF($A148="вк","В/К",(IF(X148=0,"0",(IF(SUMIF(Очки!$A$2:$A$54,X148,Очки!$B$2:$B$54)=0," ",SUMIF(Очки!$A$2:$A$54,X148,Очки!$B$2:$B$54))+IF(X148="ОРГ",0,$C148)))))</f>
        <v>0</v>
      </c>
      <c r="Z148" s="69">
        <v>1</v>
      </c>
      <c r="AA148" s="65">
        <f>IF($A148="вк","В/К",(IF(Z148=0,"0",(IF(SUMIF(Очки!$A$2:$A$54,Z148,Очки!$B$2:$B$54)=0," ",SUMIF(Очки!$A$2:$A$54,Z148,Очки!$B$2:$B$54))+IF(Z148="ОРГ",0,$C148)))))</f>
        <v>25</v>
      </c>
      <c r="AB148" s="69"/>
      <c r="AC148" s="65" t="str">
        <f>IF($A148="вк","В/К",(IF(AB148=0,"0",(IF(SUMIF(Очки!$A$2:$A$54,AB148,Очки!$B$2:$B$54)=0," ",SUMIF(Очки!$A$2:$A$54,AB148,Очки!$B$2:$B$54))+IF(AB148="ОРГ",0,$C148)))))</f>
        <v>0</v>
      </c>
      <c r="AD148" s="69"/>
      <c r="AE148" s="65" t="str">
        <f>IF($A148="вк","В/К",(IF(AD148=0,"0",(IF(SUMIF(Очки!$A$2:$A$54,AD148,Очки!$B$2:$B$54)=0," ",SUMIF(Очки!$A$2:$A$54,AD148,Очки!$B$2:$B$54))+IF(AD148="ОРГ",0,$C148)))))</f>
        <v>0</v>
      </c>
      <c r="AF148" s="69"/>
      <c r="AG148" s="65" t="str">
        <f>IF($A148="вк","В/К",(IF(AF148=0,"0",(IF(SUMIF(Очки!$A$2:$A$54,AF148,Очки!$B$2:$B$54)=0," ",SUMIF(Очки!$A$2:$A$54,AF148,Очки!$B$2:$B$54))+IF(AF148="ОРГ",0,$C148)))))</f>
        <v>0</v>
      </c>
      <c r="AH148" s="69"/>
      <c r="AI148" s="65" t="str">
        <f>IF($A148="вк","В/К",(IF(AH148=0,"0",(IF(SUMIF(Очки!$A$2:$A$54,AH148,Очки!$B$2:$B$54)=0," ",SUMIF(Очки!$A$2:$A$54,AH148,Очки!$B$2:$B$54))+IF(AH148="ОРГ",0,$C148)))))</f>
        <v>0</v>
      </c>
      <c r="AJ148" s="84"/>
      <c r="AK148" s="84"/>
      <c r="AL148" s="80"/>
      <c r="AM148" s="80"/>
      <c r="AN148" s="80"/>
    </row>
    <row r="149" spans="1:40" ht="13.5" customHeight="1" x14ac:dyDescent="0.2">
      <c r="A149" s="76" t="s">
        <v>125</v>
      </c>
      <c r="B149" s="59">
        <f t="shared" si="8"/>
        <v>22</v>
      </c>
      <c r="C149" s="66">
        <f>SUMIF(Коэффициенты!$A$2:$A$68,D149,Коэффициенты!$B$2:$B$68)</f>
        <v>0</v>
      </c>
      <c r="D149" s="49">
        <f t="shared" si="9"/>
        <v>16</v>
      </c>
      <c r="E149" s="67">
        <v>2000</v>
      </c>
      <c r="F149" s="68" t="s">
        <v>164</v>
      </c>
      <c r="G149" s="68" t="s">
        <v>47</v>
      </c>
      <c r="H149" s="69">
        <v>2</v>
      </c>
      <c r="I149" s="65">
        <f>IF($A149="вк","В/К",(IF(H149=0,"0",(IF(SUMIF(Очки!$A$2:$A$54,H149,Очки!$B$2:$B$54)=0," ",SUMIF(Очки!$A$2:$A$54,H149,Очки!$B$2:$B$54))+IF(H149="ОРГ",0,$C149)))))</f>
        <v>22</v>
      </c>
      <c r="J149" s="69"/>
      <c r="K149" s="65" t="str">
        <f>IF($A149="вк","В/К",(IF(J149=0,"0",(IF(SUMIF(Очки!$A$2:$A$54,J149,Очки!$B$2:$B$54)=0," ",SUMIF(Очки!$A$2:$A$54,J149,Очки!$B$2:$B$54))+IF(J149="ОРГ",0,$C149)))))</f>
        <v>0</v>
      </c>
      <c r="L149" s="69"/>
      <c r="M149" s="65" t="str">
        <f>IF($A149="вк","В/К",(IF(L149=0,"0",(IF(SUMIF(Очки!$A$2:$A$54,L149,Очки!$B$2:$B$54)=0," ",SUMIF(Очки!$A$2:$A$54,L149,Очки!$B$2:$B$54))+IF(L149="ОРГ",0,$C149)))))</f>
        <v>0</v>
      </c>
      <c r="N149" s="69"/>
      <c r="O149" s="65" t="str">
        <f>IF($A149="вк","В/К",(IF(N149=0,"0",(IF(SUMIF(Очки!$A$2:$A$54,N149,Очки!$B$2:$B$54)=0," ",SUMIF(Очки!$A$2:$A$54,N149,Очки!$B$2:$B$54))+IF(N149="ОРГ",0,$C149)))))</f>
        <v>0</v>
      </c>
      <c r="P149" s="69"/>
      <c r="Q149" s="65" t="str">
        <f>IF($A149="вк","В/К",(IF(P149=0,"0",(IF(SUMIF(Очки!$A$2:$A$54,P149,Очки!$B$2:$B$54)=0," ",SUMIF(Очки!$A$2:$A$54,P149,Очки!$B$2:$B$54))+IF(P149="ОРГ",0,$C149)))))</f>
        <v>0</v>
      </c>
      <c r="R149" s="69"/>
      <c r="S149" s="65" t="str">
        <f>IF($A149="вк","В/К",(IF(R149=0,"0",(IF(SUMIF(Очки!$A$2:$A$54,R149,Очки!$B$2:$B$54)=0," ",SUMIF(Очки!$A$2:$A$54,R149,Очки!$B$2:$B$54))+IF(R149="ОРГ",0,$C149)))))</f>
        <v>0</v>
      </c>
      <c r="T149" s="69"/>
      <c r="U149" s="65" t="str">
        <f>IF($A149="вк","В/К",(IF(T149=0,"0",(IF(SUMIF(Очки!$A$2:$A$54,T149,Очки!$B$2:$B$54)=0," ",SUMIF(Очки!$A$2:$A$54,T149,Очки!$B$2:$B$54))+IF(T149="ОРГ",0,$C149)))))</f>
        <v>0</v>
      </c>
      <c r="V149" s="69"/>
      <c r="W149" s="65" t="str">
        <f>IF($A149="вк","В/К",(IF(V149=0,"0",(IF(SUMIF(Очки!$A$2:$A$54,V149,Очки!$B$2:$B$54)=0," ",SUMIF(Очки!$A$2:$A$54,V149,Очки!$B$2:$B$54))+IF(V149="ОРГ",0,$C149)))))</f>
        <v>0</v>
      </c>
      <c r="X149" s="69"/>
      <c r="Y149" s="65" t="str">
        <f>IF($A149="вк","В/К",(IF(X149=0,"0",(IF(SUMIF(Очки!$A$2:$A$54,X149,Очки!$B$2:$B$54)=0," ",SUMIF(Очки!$A$2:$A$54,X149,Очки!$B$2:$B$54))+IF(X149="ОРГ",0,$C149)))))</f>
        <v>0</v>
      </c>
      <c r="Z149" s="69"/>
      <c r="AA149" s="65" t="str">
        <f>IF($A149="вк","В/К",(IF(Z149=0,"0",(IF(SUMIF(Очки!$A$2:$A$54,Z149,Очки!$B$2:$B$54)=0," ",SUMIF(Очки!$A$2:$A$54,Z149,Очки!$B$2:$B$54))+IF(Z149="ОРГ",0,$C149)))))</f>
        <v>0</v>
      </c>
      <c r="AB149" s="69"/>
      <c r="AC149" s="65" t="str">
        <f>IF($A149="вк","В/К",(IF(AB149=0,"0",(IF(SUMIF(Очки!$A$2:$A$54,AB149,Очки!$B$2:$B$54)=0," ",SUMIF(Очки!$A$2:$A$54,AB149,Очки!$B$2:$B$54))+IF(AB149="ОРГ",0,$C149)))))</f>
        <v>0</v>
      </c>
      <c r="AD149" s="69"/>
      <c r="AE149" s="65" t="str">
        <f>IF($A149="вк","В/К",(IF(AD149=0,"0",(IF(SUMIF(Очки!$A$2:$A$54,AD149,Очки!$B$2:$B$54)=0," ",SUMIF(Очки!$A$2:$A$54,AD149,Очки!$B$2:$B$54))+IF(AD149="ОРГ",0,$C149)))))</f>
        <v>0</v>
      </c>
      <c r="AF149" s="69"/>
      <c r="AG149" s="65" t="str">
        <f>IF($A149="вк","В/К",(IF(AF149=0,"0",(IF(SUMIF(Очки!$A$2:$A$54,AF149,Очки!$B$2:$B$54)=0," ",SUMIF(Очки!$A$2:$A$54,AF149,Очки!$B$2:$B$54))+IF(AF149="ОРГ",0,$C149)))))</f>
        <v>0</v>
      </c>
      <c r="AH149" s="69"/>
      <c r="AI149" s="65" t="str">
        <f>IF($A149="вк","В/К",(IF(AH149=0,"0",(IF(SUMIF(Очки!$A$2:$A$54,AH149,Очки!$B$2:$B$54)=0," ",SUMIF(Очки!$A$2:$A$54,AH149,Очки!$B$2:$B$54))+IF(AH149="ОРГ",0,$C149)))))</f>
        <v>0</v>
      </c>
      <c r="AJ149" s="84"/>
      <c r="AK149" s="84"/>
      <c r="AL149" s="81"/>
      <c r="AM149" s="81"/>
      <c r="AN149" s="81"/>
    </row>
    <row r="150" spans="1:40" ht="13.5" customHeight="1" x14ac:dyDescent="0.2">
      <c r="A150" s="76" t="s">
        <v>125</v>
      </c>
      <c r="B150" s="59">
        <f t="shared" si="8"/>
        <v>20</v>
      </c>
      <c r="C150" s="66">
        <f>SUMIF(Коэффициенты!$A$2:$A$68,D150,Коэффициенты!$B$2:$B$68)</f>
        <v>0</v>
      </c>
      <c r="D150" s="49">
        <f t="shared" si="9"/>
        <v>16</v>
      </c>
      <c r="E150" s="67">
        <v>2000</v>
      </c>
      <c r="F150" s="68" t="s">
        <v>159</v>
      </c>
      <c r="G150" s="68"/>
      <c r="H150" s="69"/>
      <c r="I150" s="65" t="str">
        <f>IF($A150="вк","В/К",(IF(H150=0,"0",(IF(SUMIF(Очки!$A$2:$A$54,H150,Очки!$B$2:$B$54)=0," ",SUMIF(Очки!$A$2:$A$54,H150,Очки!$B$2:$B$54))+IF(H150="ОРГ",0,$C150)))))</f>
        <v>0</v>
      </c>
      <c r="J150" s="69"/>
      <c r="K150" s="65" t="str">
        <f>IF($A150="вк","В/К",(IF(J150=0,"0",(IF(SUMIF(Очки!$A$2:$A$54,J150,Очки!$B$2:$B$54)=0," ",SUMIF(Очки!$A$2:$A$54,J150,Очки!$B$2:$B$54))+IF(J150="ОРГ",0,$C150)))))</f>
        <v>0</v>
      </c>
      <c r="L150" s="69"/>
      <c r="M150" s="65" t="str">
        <f>IF($A150="вк","В/К",(IF(L150=0,"0",(IF(SUMIF(Очки!$A$2:$A$54,L150,Очки!$B$2:$B$54)=0," ",SUMIF(Очки!$A$2:$A$54,L150,Очки!$B$2:$B$54))+IF(L150="ОРГ",0,$C150)))))</f>
        <v>0</v>
      </c>
      <c r="N150" s="69">
        <v>3</v>
      </c>
      <c r="O150" s="65">
        <f>IF($A150="вк","В/К",(IF(N150=0,"0",(IF(SUMIF(Очки!$A$2:$A$54,N150,Очки!$B$2:$B$54)=0," ",SUMIF(Очки!$A$2:$A$54,N150,Очки!$B$2:$B$54))+IF(N150="ОРГ",0,$C150)))))</f>
        <v>20</v>
      </c>
      <c r="P150" s="69"/>
      <c r="Q150" s="65" t="str">
        <f>IF($A150="вк","В/К",(IF(P150=0,"0",(IF(SUMIF(Очки!$A$2:$A$54,P150,Очки!$B$2:$B$54)=0," ",SUMIF(Очки!$A$2:$A$54,P150,Очки!$B$2:$B$54))+IF(P150="ОРГ",0,$C150)))))</f>
        <v>0</v>
      </c>
      <c r="R150" s="69"/>
      <c r="S150" s="65" t="str">
        <f>IF($A150="вк","В/К",(IF(R150=0,"0",(IF(SUMIF(Очки!$A$2:$A$54,R150,Очки!$B$2:$B$54)=0," ",SUMIF(Очки!$A$2:$A$54,R150,Очки!$B$2:$B$54))+IF(R150="ОРГ",0,$C150)))))</f>
        <v>0</v>
      </c>
      <c r="T150" s="69"/>
      <c r="U150" s="65" t="str">
        <f>IF($A150="вк","В/К",(IF(T150=0,"0",(IF(SUMIF(Очки!$A$2:$A$54,T150,Очки!$B$2:$B$54)=0," ",SUMIF(Очки!$A$2:$A$54,T150,Очки!$B$2:$B$54))+IF(T150="ОРГ",0,$C150)))))</f>
        <v>0</v>
      </c>
      <c r="V150" s="69"/>
      <c r="W150" s="65" t="str">
        <f>IF($A150="вк","В/К",(IF(V150=0,"0",(IF(SUMIF(Очки!$A$2:$A$54,V150,Очки!$B$2:$B$54)=0," ",SUMIF(Очки!$A$2:$A$54,V150,Очки!$B$2:$B$54))+IF(V150="ОРГ",0,$C150)))))</f>
        <v>0</v>
      </c>
      <c r="X150" s="69"/>
      <c r="Y150" s="65" t="str">
        <f>IF($A150="вк","В/К",(IF(X150=0,"0",(IF(SUMIF(Очки!$A$2:$A$54,X150,Очки!$B$2:$B$54)=0," ",SUMIF(Очки!$A$2:$A$54,X150,Очки!$B$2:$B$54))+IF(X150="ОРГ",0,$C150)))))</f>
        <v>0</v>
      </c>
      <c r="Z150" s="69"/>
      <c r="AA150" s="65" t="str">
        <f>IF($A150="вк","В/К",(IF(Z150=0,"0",(IF(SUMIF(Очки!$A$2:$A$54,Z150,Очки!$B$2:$B$54)=0," ",SUMIF(Очки!$A$2:$A$54,Z150,Очки!$B$2:$B$54))+IF(Z150="ОРГ",0,$C150)))))</f>
        <v>0</v>
      </c>
      <c r="AB150" s="69"/>
      <c r="AC150" s="65" t="str">
        <f>IF($A150="вк","В/К",(IF(AB150=0,"0",(IF(SUMIF(Очки!$A$2:$A$54,AB150,Очки!$B$2:$B$54)=0," ",SUMIF(Очки!$A$2:$A$54,AB150,Очки!$B$2:$B$54))+IF(AB150="ОРГ",0,$C150)))))</f>
        <v>0</v>
      </c>
      <c r="AD150" s="69"/>
      <c r="AE150" s="65" t="str">
        <f>IF($A150="вк","В/К",(IF(AD150=0,"0",(IF(SUMIF(Очки!$A$2:$A$54,AD150,Очки!$B$2:$B$54)=0," ",SUMIF(Очки!$A$2:$A$54,AD150,Очки!$B$2:$B$54))+IF(AD150="ОРГ",0,$C150)))))</f>
        <v>0</v>
      </c>
      <c r="AF150" s="69"/>
      <c r="AG150" s="65" t="str">
        <f>IF($A150="вк","В/К",(IF(AF150=0,"0",(IF(SUMIF(Очки!$A$2:$A$54,AF150,Очки!$B$2:$B$54)=0," ",SUMIF(Очки!$A$2:$A$54,AF150,Очки!$B$2:$B$54))+IF(AF150="ОРГ",0,$C150)))))</f>
        <v>0</v>
      </c>
      <c r="AH150" s="69"/>
      <c r="AI150" s="65" t="str">
        <f>IF($A150="вк","В/К",(IF(AH150=0,"0",(IF(SUMIF(Очки!$A$2:$A$54,AH150,Очки!$B$2:$B$54)=0," ",SUMIF(Очки!$A$2:$A$54,AH150,Очки!$B$2:$B$54))+IF(AH150="ОРГ",0,$C150)))))</f>
        <v>0</v>
      </c>
      <c r="AJ150" s="84"/>
      <c r="AK150" s="84"/>
      <c r="AL150" s="81"/>
      <c r="AM150" s="81"/>
      <c r="AN150" s="81"/>
    </row>
    <row r="151" spans="1:40" ht="13.5" customHeight="1" x14ac:dyDescent="0.2">
      <c r="A151" s="76" t="s">
        <v>125</v>
      </c>
      <c r="B151" s="59">
        <f t="shared" si="8"/>
        <v>19</v>
      </c>
      <c r="C151" s="66">
        <f>SUMIF(Коэффициенты!$A$2:$A$68,D151,Коэффициенты!$B$2:$B$68)</f>
        <v>0</v>
      </c>
      <c r="D151" s="49">
        <f t="shared" si="9"/>
        <v>32</v>
      </c>
      <c r="E151" s="67">
        <v>1984</v>
      </c>
      <c r="F151" s="68" t="s">
        <v>196</v>
      </c>
      <c r="G151" s="68"/>
      <c r="H151" s="69"/>
      <c r="I151" s="65" t="str">
        <f>IF($A151="вк","В/К",(IF(H151=0,"0",(IF(SUMIF(Очки!$A$2:$A$54,H151,Очки!$B$2:$B$54)=0," ",SUMIF(Очки!$A$2:$A$54,H151,Очки!$B$2:$B$54))+IF(H151="ОРГ",0,$C151)))))</f>
        <v>0</v>
      </c>
      <c r="J151" s="69">
        <v>4</v>
      </c>
      <c r="K151" s="65">
        <f>IF($A151="вк","В/К",(IF(J151=0,"0",(IF(SUMIF(Очки!$A$2:$A$54,J151,Очки!$B$2:$B$54)=0," ",SUMIF(Очки!$A$2:$A$54,J151,Очки!$B$2:$B$54))+IF(J151="ОРГ",0,$C151)))))</f>
        <v>19</v>
      </c>
      <c r="L151" s="69"/>
      <c r="M151" s="65" t="str">
        <f>IF($A151="вк","В/К",(IF(L151=0,"0",(IF(SUMIF(Очки!$A$2:$A$54,L151,Очки!$B$2:$B$54)=0," ",SUMIF(Очки!$A$2:$A$54,L151,Очки!$B$2:$B$54))+IF(L151="ОРГ",0,$C151)))))</f>
        <v>0</v>
      </c>
      <c r="N151" s="69"/>
      <c r="O151" s="65" t="str">
        <f>IF($A151="вк","В/К",(IF(N151=0,"0",(IF(SUMIF(Очки!$A$2:$A$54,N151,Очки!$B$2:$B$54)=0," ",SUMIF(Очки!$A$2:$A$54,N151,Очки!$B$2:$B$54))+IF(N151="ОРГ",0,$C151)))))</f>
        <v>0</v>
      </c>
      <c r="P151" s="69"/>
      <c r="Q151" s="65" t="str">
        <f>IF($A151="вк","В/К",(IF(P151=0,"0",(IF(SUMIF(Очки!$A$2:$A$54,P151,Очки!$B$2:$B$54)=0," ",SUMIF(Очки!$A$2:$A$54,P151,Очки!$B$2:$B$54))+IF(P151="ОРГ",0,$C151)))))</f>
        <v>0</v>
      </c>
      <c r="R151" s="69"/>
      <c r="S151" s="65" t="str">
        <f>IF($A151="вк","В/К",(IF(R151=0,"0",(IF(SUMIF(Очки!$A$2:$A$54,R151,Очки!$B$2:$B$54)=0," ",SUMIF(Очки!$A$2:$A$54,R151,Очки!$B$2:$B$54))+IF(R151="ОРГ",0,$C151)))))</f>
        <v>0</v>
      </c>
      <c r="T151" s="69"/>
      <c r="U151" s="65" t="str">
        <f>IF($A151="вк","В/К",(IF(T151=0,"0",(IF(SUMIF(Очки!$A$2:$A$54,T151,Очки!$B$2:$B$54)=0," ",SUMIF(Очки!$A$2:$A$54,T151,Очки!$B$2:$B$54))+IF(T151="ОРГ",0,$C151)))))</f>
        <v>0</v>
      </c>
      <c r="V151" s="69"/>
      <c r="W151" s="65" t="str">
        <f>IF($A151="вк","В/К",(IF(V151=0,"0",(IF(SUMIF(Очки!$A$2:$A$54,V151,Очки!$B$2:$B$54)=0," ",SUMIF(Очки!$A$2:$A$54,V151,Очки!$B$2:$B$54))+IF(V151="ОРГ",0,$C151)))))</f>
        <v>0</v>
      </c>
      <c r="X151" s="69"/>
      <c r="Y151" s="65" t="str">
        <f>IF($A151="вк","В/К",(IF(X151=0,"0",(IF(SUMIF(Очки!$A$2:$A$54,X151,Очки!$B$2:$B$54)=0," ",SUMIF(Очки!$A$2:$A$54,X151,Очки!$B$2:$B$54))+IF(X151="ОРГ",0,$C151)))))</f>
        <v>0</v>
      </c>
      <c r="Z151" s="69"/>
      <c r="AA151" s="65" t="str">
        <f>IF($A151="вк","В/К",(IF(Z151=0,"0",(IF(SUMIF(Очки!$A$2:$A$54,Z151,Очки!$B$2:$B$54)=0," ",SUMIF(Очки!$A$2:$A$54,Z151,Очки!$B$2:$B$54))+IF(Z151="ОРГ",0,$C151)))))</f>
        <v>0</v>
      </c>
      <c r="AB151" s="69"/>
      <c r="AC151" s="65" t="str">
        <f>IF($A151="вк","В/К",(IF(AB151=0,"0",(IF(SUMIF(Очки!$A$2:$A$54,AB151,Очки!$B$2:$B$54)=0," ",SUMIF(Очки!$A$2:$A$54,AB151,Очки!$B$2:$B$54))+IF(AB151="ОРГ",0,$C151)))))</f>
        <v>0</v>
      </c>
      <c r="AD151" s="69"/>
      <c r="AE151" s="65" t="str">
        <f>IF($A151="вк","В/К",(IF(AD151=0,"0",(IF(SUMIF(Очки!$A$2:$A$54,AD151,Очки!$B$2:$B$54)=0," ",SUMIF(Очки!$A$2:$A$54,AD151,Очки!$B$2:$B$54))+IF(AD151="ОРГ",0,$C151)))))</f>
        <v>0</v>
      </c>
      <c r="AF151" s="69"/>
      <c r="AG151" s="65" t="str">
        <f>IF($A151="вк","В/К",(IF(AF151=0,"0",(IF(SUMIF(Очки!$A$2:$A$54,AF151,Очки!$B$2:$B$54)=0," ",SUMIF(Очки!$A$2:$A$54,AF151,Очки!$B$2:$B$54))+IF(AF151="ОРГ",0,$C151)))))</f>
        <v>0</v>
      </c>
      <c r="AH151" s="69"/>
      <c r="AI151" s="65" t="str">
        <f>IF($A151="вк","В/К",(IF(AH151=0,"0",(IF(SUMIF(Очки!$A$2:$A$54,AH151,Очки!$B$2:$B$54)=0," ",SUMIF(Очки!$A$2:$A$54,AH151,Очки!$B$2:$B$54))+IF(AH151="ОРГ",0,$C151)))))</f>
        <v>0</v>
      </c>
      <c r="AJ151" s="84"/>
      <c r="AK151" s="84"/>
      <c r="AL151" s="81"/>
      <c r="AM151" s="81"/>
      <c r="AN151" s="81"/>
    </row>
    <row r="152" spans="1:40" ht="13.5" customHeight="1" x14ac:dyDescent="0.2">
      <c r="A152" s="76" t="s">
        <v>125</v>
      </c>
      <c r="B152" s="59">
        <f t="shared" si="8"/>
        <v>18</v>
      </c>
      <c r="C152" s="66">
        <f>SUMIF(Коэффициенты!$A$2:$A$68,D152,Коэффициенты!$B$2:$B$68)</f>
        <v>0</v>
      </c>
      <c r="D152" s="49">
        <f t="shared" si="9"/>
        <v>26</v>
      </c>
      <c r="E152" s="67">
        <v>1990</v>
      </c>
      <c r="F152" s="68" t="s">
        <v>162</v>
      </c>
      <c r="G152" s="68"/>
      <c r="H152" s="69"/>
      <c r="I152" s="65" t="str">
        <f>IF($A152="вк","В/К",(IF(H152=0,"0",(IF(SUMIF(Очки!$A$2:$A$54,H152,Очки!$B$2:$B$54)=0," ",SUMIF(Очки!$A$2:$A$54,H152,Очки!$B$2:$B$54))+IF(H152="ОРГ",0,$C152)))))</f>
        <v>0</v>
      </c>
      <c r="J152" s="69"/>
      <c r="K152" s="65" t="str">
        <f>IF($A152="вк","В/К",(IF(J152=0,"0",(IF(SUMIF(Очки!$A$2:$A$54,J152,Очки!$B$2:$B$54)=0," ",SUMIF(Очки!$A$2:$A$54,J152,Очки!$B$2:$B$54))+IF(J152="ОРГ",0,$C152)))))</f>
        <v>0</v>
      </c>
      <c r="L152" s="69"/>
      <c r="M152" s="65" t="str">
        <f>IF($A152="вк","В/К",(IF(L152=0,"0",(IF(SUMIF(Очки!$A$2:$A$54,L152,Очки!$B$2:$B$54)=0," ",SUMIF(Очки!$A$2:$A$54,L152,Очки!$B$2:$B$54))+IF(L152="ОРГ",0,$C152)))))</f>
        <v>0</v>
      </c>
      <c r="N152" s="69"/>
      <c r="O152" s="65" t="str">
        <f>IF($A152="вк","В/К",(IF(N152=0,"0",(IF(SUMIF(Очки!$A$2:$A$54,N152,Очки!$B$2:$B$54)=0," ",SUMIF(Очки!$A$2:$A$54,N152,Очки!$B$2:$B$54))+IF(N152="ОРГ",0,$C152)))))</f>
        <v>0</v>
      </c>
      <c r="P152" s="69"/>
      <c r="Q152" s="65" t="str">
        <f>IF($A152="вк","В/К",(IF(P152=0,"0",(IF(SUMIF(Очки!$A$2:$A$54,P152,Очки!$B$2:$B$54)=0," ",SUMIF(Очки!$A$2:$A$54,P152,Очки!$B$2:$B$54))+IF(P152="ОРГ",0,$C152)))))</f>
        <v>0</v>
      </c>
      <c r="R152" s="69">
        <v>5</v>
      </c>
      <c r="S152" s="65">
        <f>IF($A152="вк","В/К",(IF(R152=0,"0",(IF(SUMIF(Очки!$A$2:$A$54,R152,Очки!$B$2:$B$54)=0," ",SUMIF(Очки!$A$2:$A$54,R152,Очки!$B$2:$B$54))+IF(R152="ОРГ",0,$C152)))))</f>
        <v>18</v>
      </c>
      <c r="T152" s="69"/>
      <c r="U152" s="65" t="str">
        <f>IF($A152="вк","В/К",(IF(T152=0,"0",(IF(SUMIF(Очки!$A$2:$A$54,T152,Очки!$B$2:$B$54)=0," ",SUMIF(Очки!$A$2:$A$54,T152,Очки!$B$2:$B$54))+IF(T152="ОРГ",0,$C152)))))</f>
        <v>0</v>
      </c>
      <c r="V152" s="69"/>
      <c r="W152" s="65" t="str">
        <f>IF($A152="вк","В/К",(IF(V152=0,"0",(IF(SUMIF(Очки!$A$2:$A$54,V152,Очки!$B$2:$B$54)=0," ",SUMIF(Очки!$A$2:$A$54,V152,Очки!$B$2:$B$54))+IF(V152="ОРГ",0,$C152)))))</f>
        <v>0</v>
      </c>
      <c r="X152" s="69"/>
      <c r="Y152" s="65" t="str">
        <f>IF($A152="вк","В/К",(IF(X152=0,"0",(IF(SUMIF(Очки!$A$2:$A$54,X152,Очки!$B$2:$B$54)=0," ",SUMIF(Очки!$A$2:$A$54,X152,Очки!$B$2:$B$54))+IF(X152="ОРГ",0,$C152)))))</f>
        <v>0</v>
      </c>
      <c r="Z152" s="69"/>
      <c r="AA152" s="65" t="str">
        <f>IF($A152="вк","В/К",(IF(Z152=0,"0",(IF(SUMIF(Очки!$A$2:$A$54,Z152,Очки!$B$2:$B$54)=0," ",SUMIF(Очки!$A$2:$A$54,Z152,Очки!$B$2:$B$54))+IF(Z152="ОРГ",0,$C152)))))</f>
        <v>0</v>
      </c>
      <c r="AB152" s="69"/>
      <c r="AC152" s="65" t="str">
        <f>IF($A152="вк","В/К",(IF(AB152=0,"0",(IF(SUMIF(Очки!$A$2:$A$54,AB152,Очки!$B$2:$B$54)=0," ",SUMIF(Очки!$A$2:$A$54,AB152,Очки!$B$2:$B$54))+IF(AB152="ОРГ",0,$C152)))))</f>
        <v>0</v>
      </c>
      <c r="AD152" s="69"/>
      <c r="AE152" s="65" t="str">
        <f>IF($A152="вк","В/К",(IF(AD152=0,"0",(IF(SUMIF(Очки!$A$2:$A$54,AD152,Очки!$B$2:$B$54)=0," ",SUMIF(Очки!$A$2:$A$54,AD152,Очки!$B$2:$B$54))+IF(AD152="ОРГ",0,$C152)))))</f>
        <v>0</v>
      </c>
      <c r="AF152" s="69"/>
      <c r="AG152" s="65" t="str">
        <f>IF($A152="вк","В/К",(IF(AF152=0,"0",(IF(SUMIF(Очки!$A$2:$A$54,AF152,Очки!$B$2:$B$54)=0," ",SUMIF(Очки!$A$2:$A$54,AF152,Очки!$B$2:$B$54))+IF(AF152="ОРГ",0,$C152)))))</f>
        <v>0</v>
      </c>
      <c r="AH152" s="69"/>
      <c r="AI152" s="65" t="str">
        <f>IF($A152="вк","В/К",(IF(AH152=0,"0",(IF(SUMIF(Очки!$A$2:$A$54,AH152,Очки!$B$2:$B$54)=0," ",SUMIF(Очки!$A$2:$A$54,AH152,Очки!$B$2:$B$54))+IF(AH152="ОРГ",0,$C152)))))</f>
        <v>0</v>
      </c>
      <c r="AJ152" s="84"/>
      <c r="AK152" s="84"/>
      <c r="AL152" s="81"/>
      <c r="AM152" s="81"/>
      <c r="AN152" s="81"/>
    </row>
    <row r="153" spans="1:40" ht="13.5" customHeight="1" x14ac:dyDescent="0.2">
      <c r="A153" s="76" t="s">
        <v>125</v>
      </c>
      <c r="B153" s="59">
        <f t="shared" si="8"/>
        <v>15</v>
      </c>
      <c r="C153" s="66">
        <f>SUMIF(Коэффициенты!$A$2:$A$68,D153,Коэффициенты!$B$2:$B$68)</f>
        <v>0</v>
      </c>
      <c r="D153" s="49">
        <f t="shared" si="9"/>
        <v>30</v>
      </c>
      <c r="E153" s="67">
        <v>1986</v>
      </c>
      <c r="F153" s="68" t="s">
        <v>136</v>
      </c>
      <c r="G153" s="68" t="s">
        <v>127</v>
      </c>
      <c r="H153" s="69">
        <v>8</v>
      </c>
      <c r="I153" s="65">
        <f>IF($A153="вк","В/К",(IF(H153=0,"0",(IF(SUMIF(Очки!$A$2:$A$54,H153,Очки!$B$2:$B$54)=0," ",SUMIF(Очки!$A$2:$A$54,H153,Очки!$B$2:$B$54))+IF(H153="ОРГ",0,$C153)))))</f>
        <v>15</v>
      </c>
      <c r="J153" s="69"/>
      <c r="K153" s="65" t="str">
        <f>IF($A153="вк","В/К",(IF(J153=0,"0",(IF(SUMIF(Очки!$A$2:$A$54,J153,Очки!$B$2:$B$54)=0," ",SUMIF(Очки!$A$2:$A$54,J153,Очки!$B$2:$B$54))+IF(J153="ОРГ",0,$C153)))))</f>
        <v>0</v>
      </c>
      <c r="L153" s="69"/>
      <c r="M153" s="65" t="str">
        <f>IF($A153="вк","В/К",(IF(L153=0,"0",(IF(SUMIF(Очки!$A$2:$A$54,L153,Очки!$B$2:$B$54)=0," ",SUMIF(Очки!$A$2:$A$54,L153,Очки!$B$2:$B$54))+IF(L153="ОРГ",0,$C153)))))</f>
        <v>0</v>
      </c>
      <c r="N153" s="69"/>
      <c r="O153" s="65" t="str">
        <f>IF($A153="вк","В/К",(IF(N153=0,"0",(IF(SUMIF(Очки!$A$2:$A$54,N153,Очки!$B$2:$B$54)=0," ",SUMIF(Очки!$A$2:$A$54,N153,Очки!$B$2:$B$54))+IF(N153="ОРГ",0,$C153)))))</f>
        <v>0</v>
      </c>
      <c r="P153" s="69"/>
      <c r="Q153" s="65" t="str">
        <f>IF($A153="вк","В/К",(IF(P153=0,"0",(IF(SUMIF(Очки!$A$2:$A$54,P153,Очки!$B$2:$B$54)=0," ",SUMIF(Очки!$A$2:$A$54,P153,Очки!$B$2:$B$54))+IF(P153="ОРГ",0,$C153)))))</f>
        <v>0</v>
      </c>
      <c r="R153" s="69"/>
      <c r="S153" s="65" t="str">
        <f>IF($A153="вк","В/К",(IF(R153=0,"0",(IF(SUMIF(Очки!$A$2:$A$54,R153,Очки!$B$2:$B$54)=0," ",SUMIF(Очки!$A$2:$A$54,R153,Очки!$B$2:$B$54))+IF(R153="ОРГ",0,$C153)))))</f>
        <v>0</v>
      </c>
      <c r="T153" s="69"/>
      <c r="U153" s="65" t="str">
        <f>IF($A153="вк","В/К",(IF(T153=0,"0",(IF(SUMIF(Очки!$A$2:$A$54,T153,Очки!$B$2:$B$54)=0," ",SUMIF(Очки!$A$2:$A$54,T153,Очки!$B$2:$B$54))+IF(T153="ОРГ",0,$C153)))))</f>
        <v>0</v>
      </c>
      <c r="V153" s="69"/>
      <c r="W153" s="65" t="str">
        <f>IF($A153="вк","В/К",(IF(V153=0,"0",(IF(SUMIF(Очки!$A$2:$A$54,V153,Очки!$B$2:$B$54)=0," ",SUMIF(Очки!$A$2:$A$54,V153,Очки!$B$2:$B$54))+IF(V153="ОРГ",0,$C153)))))</f>
        <v>0</v>
      </c>
      <c r="X153" s="69"/>
      <c r="Y153" s="65" t="str">
        <f>IF($A153="вк","В/К",(IF(X153=0,"0",(IF(SUMIF(Очки!$A$2:$A$54,X153,Очки!$B$2:$B$54)=0," ",SUMIF(Очки!$A$2:$A$54,X153,Очки!$B$2:$B$54))+IF(X153="ОРГ",0,$C153)))))</f>
        <v>0</v>
      </c>
      <c r="Z153" s="69"/>
      <c r="AA153" s="65" t="str">
        <f>IF($A153="вк","В/К",(IF(Z153=0,"0",(IF(SUMIF(Очки!$A$2:$A$54,Z153,Очки!$B$2:$B$54)=0," ",SUMIF(Очки!$A$2:$A$54,Z153,Очки!$B$2:$B$54))+IF(Z153="ОРГ",0,$C153)))))</f>
        <v>0</v>
      </c>
      <c r="AB153" s="69"/>
      <c r="AC153" s="65" t="str">
        <f>IF($A153="вк","В/К",(IF(AB153=0,"0",(IF(SUMIF(Очки!$A$2:$A$54,AB153,Очки!$B$2:$B$54)=0," ",SUMIF(Очки!$A$2:$A$54,AB153,Очки!$B$2:$B$54))+IF(AB153="ОРГ",0,$C153)))))</f>
        <v>0</v>
      </c>
      <c r="AD153" s="69"/>
      <c r="AE153" s="65" t="str">
        <f>IF($A153="вк","В/К",(IF(AD153=0,"0",(IF(SUMIF(Очки!$A$2:$A$54,AD153,Очки!$B$2:$B$54)=0," ",SUMIF(Очки!$A$2:$A$54,AD153,Очки!$B$2:$B$54))+IF(AD153="ОРГ",0,$C153)))))</f>
        <v>0</v>
      </c>
      <c r="AF153" s="69"/>
      <c r="AG153" s="65" t="str">
        <f>IF($A153="вк","В/К",(IF(AF153=0,"0",(IF(SUMIF(Очки!$A$2:$A$54,AF153,Очки!$B$2:$B$54)=0," ",SUMIF(Очки!$A$2:$A$54,AF153,Очки!$B$2:$B$54))+IF(AF153="ОРГ",0,$C153)))))</f>
        <v>0</v>
      </c>
      <c r="AH153" s="69"/>
      <c r="AI153" s="65" t="str">
        <f>IF($A153="вк","В/К",(IF(AH153=0,"0",(IF(SUMIF(Очки!$A$2:$A$54,AH153,Очки!$B$2:$B$54)=0," ",SUMIF(Очки!$A$2:$A$54,AH153,Очки!$B$2:$B$54))+IF(AH153="ОРГ",0,$C153)))))</f>
        <v>0</v>
      </c>
      <c r="AJ153" s="84"/>
      <c r="AK153" s="84"/>
      <c r="AL153" s="81"/>
      <c r="AM153" s="81"/>
      <c r="AN153" s="81"/>
    </row>
    <row r="154" spans="1:40" ht="13.5" customHeight="1" x14ac:dyDescent="0.2">
      <c r="A154" s="76" t="s">
        <v>125</v>
      </c>
      <c r="B154" s="59">
        <f t="shared" si="8"/>
        <v>12</v>
      </c>
      <c r="C154" s="66">
        <f>SUMIF(Коэффициенты!$A$2:$A$68,D154,Коэффициенты!$B$2:$B$68)</f>
        <v>0</v>
      </c>
      <c r="D154" s="49">
        <f t="shared" si="9"/>
        <v>12</v>
      </c>
      <c r="E154" s="67">
        <v>2004</v>
      </c>
      <c r="F154" s="68" t="s">
        <v>198</v>
      </c>
      <c r="G154" s="68"/>
      <c r="H154" s="69"/>
      <c r="I154" s="65" t="str">
        <f>IF($A154="вк","В/К",(IF(H154=0,"0",(IF(SUMIF(Очки!$A$2:$A$54,H154,Очки!$B$2:$B$54)=0," ",SUMIF(Очки!$A$2:$A$54,H154,Очки!$B$2:$B$54))+IF(H154="ОРГ",0,$C154)))))</f>
        <v>0</v>
      </c>
      <c r="J154" s="69">
        <v>11</v>
      </c>
      <c r="K154" s="65">
        <f>IF($A154="вк","В/К",(IF(J154=0,"0",(IF(SUMIF(Очки!$A$2:$A$54,J154,Очки!$B$2:$B$54)=0," ",SUMIF(Очки!$A$2:$A$54,J154,Очки!$B$2:$B$54))+IF(J154="ОРГ",0,$C154)))))</f>
        <v>12</v>
      </c>
      <c r="L154" s="69"/>
      <c r="M154" s="65" t="str">
        <f>IF($A154="вк","В/К",(IF(L154=0,"0",(IF(SUMIF(Очки!$A$2:$A$54,L154,Очки!$B$2:$B$54)=0," ",SUMIF(Очки!$A$2:$A$54,L154,Очки!$B$2:$B$54))+IF(L154="ОРГ",0,$C154)))))</f>
        <v>0</v>
      </c>
      <c r="N154" s="69"/>
      <c r="O154" s="65" t="str">
        <f>IF($A154="вк","В/К",(IF(N154=0,"0",(IF(SUMIF(Очки!$A$2:$A$54,N154,Очки!$B$2:$B$54)=0," ",SUMIF(Очки!$A$2:$A$54,N154,Очки!$B$2:$B$54))+IF(N154="ОРГ",0,$C154)))))</f>
        <v>0</v>
      </c>
      <c r="P154" s="69"/>
      <c r="Q154" s="65" t="str">
        <f>IF($A154="вк","В/К",(IF(P154=0,"0",(IF(SUMIF(Очки!$A$2:$A$54,P154,Очки!$B$2:$B$54)=0," ",SUMIF(Очки!$A$2:$A$54,P154,Очки!$B$2:$B$54))+IF(P154="ОРГ",0,$C154)))))</f>
        <v>0</v>
      </c>
      <c r="R154" s="69"/>
      <c r="S154" s="65" t="str">
        <f>IF($A154="вк","В/К",(IF(R154=0,"0",(IF(SUMIF(Очки!$A$2:$A$54,R154,Очки!$B$2:$B$54)=0," ",SUMIF(Очки!$A$2:$A$54,R154,Очки!$B$2:$B$54))+IF(R154="ОРГ",0,$C154)))))</f>
        <v>0</v>
      </c>
      <c r="T154" s="69"/>
      <c r="U154" s="65" t="str">
        <f>IF($A154="вк","В/К",(IF(T154=0,"0",(IF(SUMIF(Очки!$A$2:$A$54,T154,Очки!$B$2:$B$54)=0," ",SUMIF(Очки!$A$2:$A$54,T154,Очки!$B$2:$B$54))+IF(T154="ОРГ",0,$C154)))))</f>
        <v>0</v>
      </c>
      <c r="V154" s="69"/>
      <c r="W154" s="65" t="str">
        <f>IF($A154="вк","В/К",(IF(V154=0,"0",(IF(SUMIF(Очки!$A$2:$A$54,V154,Очки!$B$2:$B$54)=0," ",SUMIF(Очки!$A$2:$A$54,V154,Очки!$B$2:$B$54))+IF(V154="ОРГ",0,$C154)))))</f>
        <v>0</v>
      </c>
      <c r="X154" s="69"/>
      <c r="Y154" s="65" t="str">
        <f>IF($A154="вк","В/К",(IF(X154=0,"0",(IF(SUMIF(Очки!$A$2:$A$54,X154,Очки!$B$2:$B$54)=0," ",SUMIF(Очки!$A$2:$A$54,X154,Очки!$B$2:$B$54))+IF(X154="ОРГ",0,$C154)))))</f>
        <v>0</v>
      </c>
      <c r="Z154" s="69"/>
      <c r="AA154" s="65" t="str">
        <f>IF($A154="вк","В/К",(IF(Z154=0,"0",(IF(SUMIF(Очки!$A$2:$A$54,Z154,Очки!$B$2:$B$54)=0," ",SUMIF(Очки!$A$2:$A$54,Z154,Очки!$B$2:$B$54))+IF(Z154="ОРГ",0,$C154)))))</f>
        <v>0</v>
      </c>
      <c r="AB154" s="69"/>
      <c r="AC154" s="65" t="str">
        <f>IF($A154="вк","В/К",(IF(AB154=0,"0",(IF(SUMIF(Очки!$A$2:$A$54,AB154,Очки!$B$2:$B$54)=0," ",SUMIF(Очки!$A$2:$A$54,AB154,Очки!$B$2:$B$54))+IF(AB154="ОРГ",0,$C154)))))</f>
        <v>0</v>
      </c>
      <c r="AD154" s="69"/>
      <c r="AE154" s="65" t="str">
        <f>IF($A154="вк","В/К",(IF(AD154=0,"0",(IF(SUMIF(Очки!$A$2:$A$54,AD154,Очки!$B$2:$B$54)=0," ",SUMIF(Очки!$A$2:$A$54,AD154,Очки!$B$2:$B$54))+IF(AD154="ОРГ",0,$C154)))))</f>
        <v>0</v>
      </c>
      <c r="AF154" s="69"/>
      <c r="AG154" s="65" t="str">
        <f>IF($A154="вк","В/К",(IF(AF154=0,"0",(IF(SUMIF(Очки!$A$2:$A$54,AF154,Очки!$B$2:$B$54)=0," ",SUMIF(Очки!$A$2:$A$54,AF154,Очки!$B$2:$B$54))+IF(AF154="ОРГ",0,$C154)))))</f>
        <v>0</v>
      </c>
      <c r="AH154" s="69"/>
      <c r="AI154" s="65" t="str">
        <f>IF($A154="вк","В/К",(IF(AH154=0,"0",(IF(SUMIF(Очки!$A$2:$A$54,AH154,Очки!$B$2:$B$54)=0," ",SUMIF(Очки!$A$2:$A$54,AH154,Очки!$B$2:$B$54))+IF(AH154="ОРГ",0,$C154)))))</f>
        <v>0</v>
      </c>
      <c r="AJ154" s="84"/>
      <c r="AK154" s="84"/>
      <c r="AL154" s="81"/>
      <c r="AM154" s="81"/>
      <c r="AN154" s="81"/>
    </row>
    <row r="155" spans="1:40" ht="13.5" customHeight="1" x14ac:dyDescent="0.2">
      <c r="A155" s="76" t="s">
        <v>125</v>
      </c>
      <c r="B155" s="59">
        <f t="shared" si="8"/>
        <v>0</v>
      </c>
      <c r="C155" s="66">
        <f>SUMIF(Коэффициенты!$A$2:$A$68,D155,Коэффициенты!$B$2:$B$68)</f>
        <v>0</v>
      </c>
      <c r="D155" s="49">
        <f t="shared" si="9"/>
        <v>29</v>
      </c>
      <c r="E155" s="67">
        <v>1987</v>
      </c>
      <c r="F155" s="68" t="s">
        <v>128</v>
      </c>
      <c r="G155" s="68" t="s">
        <v>127</v>
      </c>
      <c r="H155" s="69"/>
      <c r="I155" s="65" t="str">
        <f>IF($A155="вк","В/К",(IF(H155=0,"0",(IF(SUMIF(Очки!$A$2:$A$54,H155,Очки!$B$2:$B$54)=0," ",SUMIF(Очки!$A$2:$A$54,H155,Очки!$B$2:$B$54))+IF(H155="ОРГ",0,$C155)))))</f>
        <v>0</v>
      </c>
      <c r="J155" s="69"/>
      <c r="K155" s="65" t="str">
        <f>IF($A155="вк","В/К",(IF(J155=0,"0",(IF(SUMIF(Очки!$A$2:$A$54,J155,Очки!$B$2:$B$54)=0," ",SUMIF(Очки!$A$2:$A$54,J155,Очки!$B$2:$B$54))+IF(J155="ОРГ",0,$C155)))))</f>
        <v>0</v>
      </c>
      <c r="L155" s="69"/>
      <c r="M155" s="65" t="str">
        <f>IF($A155="вк","В/К",(IF(L155=0,"0",(IF(SUMIF(Очки!$A$2:$A$54,L155,Очки!$B$2:$B$54)=0," ",SUMIF(Очки!$A$2:$A$54,L155,Очки!$B$2:$B$54))+IF(L155="ОРГ",0,$C155)))))</f>
        <v>0</v>
      </c>
      <c r="N155" s="69"/>
      <c r="O155" s="65" t="str">
        <f>IF($A155="вк","В/К",(IF(N155=0,"0",(IF(SUMIF(Очки!$A$2:$A$54,N155,Очки!$B$2:$B$54)=0," ",SUMIF(Очки!$A$2:$A$54,N155,Очки!$B$2:$B$54))+IF(N155="ОРГ",0,$C155)))))</f>
        <v>0</v>
      </c>
      <c r="P155" s="69"/>
      <c r="Q155" s="65" t="str">
        <f>IF($A155="вк","В/К",(IF(P155=0,"0",(IF(SUMIF(Очки!$A$2:$A$54,P155,Очки!$B$2:$B$54)=0," ",SUMIF(Очки!$A$2:$A$54,P155,Очки!$B$2:$B$54))+IF(P155="ОРГ",0,$C155)))))</f>
        <v>0</v>
      </c>
      <c r="R155" s="69"/>
      <c r="S155" s="65" t="str">
        <f>IF($A155="вк","В/К",(IF(R155=0,"0",(IF(SUMIF(Очки!$A$2:$A$54,R155,Очки!$B$2:$B$54)=0," ",SUMIF(Очки!$A$2:$A$54,R155,Очки!$B$2:$B$54))+IF(R155="ОРГ",0,$C155)))))</f>
        <v>0</v>
      </c>
      <c r="T155" s="69"/>
      <c r="U155" s="65" t="str">
        <f>IF($A155="вк","В/К",(IF(T155=0,"0",(IF(SUMIF(Очки!$A$2:$A$54,T155,Очки!$B$2:$B$54)=0," ",SUMIF(Очки!$A$2:$A$54,T155,Очки!$B$2:$B$54))+IF(T155="ОРГ",0,$C155)))))</f>
        <v>0</v>
      </c>
      <c r="V155" s="69"/>
      <c r="W155" s="65" t="str">
        <f>IF($A155="вк","В/К",(IF(V155=0,"0",(IF(SUMIF(Очки!$A$2:$A$54,V155,Очки!$B$2:$B$54)=0," ",SUMIF(Очки!$A$2:$A$54,V155,Очки!$B$2:$B$54))+IF(V155="ОРГ",0,$C155)))))</f>
        <v>0</v>
      </c>
      <c r="X155" s="69"/>
      <c r="Y155" s="65" t="str">
        <f>IF($A155="вк","В/К",(IF(X155=0,"0",(IF(SUMIF(Очки!$A$2:$A$54,X155,Очки!$B$2:$B$54)=0," ",SUMIF(Очки!$A$2:$A$54,X155,Очки!$B$2:$B$54))+IF(X155="ОРГ",0,$C155)))))</f>
        <v>0</v>
      </c>
      <c r="Z155" s="69"/>
      <c r="AA155" s="65" t="str">
        <f>IF($A155="вк","В/К",(IF(Z155=0,"0",(IF(SUMIF(Очки!$A$2:$A$54,Z155,Очки!$B$2:$B$54)=0," ",SUMIF(Очки!$A$2:$A$54,Z155,Очки!$B$2:$B$54))+IF(Z155="ОРГ",0,$C155)))))</f>
        <v>0</v>
      </c>
      <c r="AB155" s="69"/>
      <c r="AC155" s="65" t="str">
        <f>IF($A155="вк","В/К",(IF(AB155=0,"0",(IF(SUMIF(Очки!$A$2:$A$54,AB155,Очки!$B$2:$B$54)=0," ",SUMIF(Очки!$A$2:$A$54,AB155,Очки!$B$2:$B$54))+IF(AB155="ОРГ",0,$C155)))))</f>
        <v>0</v>
      </c>
      <c r="AD155" s="69"/>
      <c r="AE155" s="65" t="str">
        <f>IF($A155="вк","В/К",(IF(AD155=0,"0",(IF(SUMIF(Очки!$A$2:$A$54,AD155,Очки!$B$2:$B$54)=0," ",SUMIF(Очки!$A$2:$A$54,AD155,Очки!$B$2:$B$54))+IF(AD155="ОРГ",0,$C155)))))</f>
        <v>0</v>
      </c>
      <c r="AF155" s="69"/>
      <c r="AG155" s="65" t="str">
        <f>IF($A155="вк","В/К",(IF(AF155=0,"0",(IF(SUMIF(Очки!$A$2:$A$54,AF155,Очки!$B$2:$B$54)=0," ",SUMIF(Очки!$A$2:$A$54,AF155,Очки!$B$2:$B$54))+IF(AF155="ОРГ",0,$C155)))))</f>
        <v>0</v>
      </c>
      <c r="AH155" s="69"/>
      <c r="AI155" s="65" t="str">
        <f>IF($A155="вк","В/К",(IF(AH155=0,"0",(IF(SUMIF(Очки!$A$2:$A$54,AH155,Очки!$B$2:$B$54)=0," ",SUMIF(Очки!$A$2:$A$54,AH155,Очки!$B$2:$B$54))+IF(AH155="ОРГ",0,$C155)))))</f>
        <v>0</v>
      </c>
      <c r="AJ155" s="84"/>
      <c r="AK155" s="84"/>
      <c r="AL155" s="81"/>
      <c r="AM155" s="81"/>
      <c r="AN155" s="81"/>
    </row>
    <row r="156" spans="1:40" ht="13.5" customHeight="1" x14ac:dyDescent="0.2">
      <c r="A156" s="76" t="s">
        <v>125</v>
      </c>
      <c r="B156" s="59">
        <f t="shared" si="8"/>
        <v>0</v>
      </c>
      <c r="C156" s="66">
        <f>SUMIF(Коэффициенты!$A$2:$A$68,D156,Коэффициенты!$B$2:$B$68)</f>
        <v>0</v>
      </c>
      <c r="D156" s="49">
        <f t="shared" si="9"/>
        <v>30</v>
      </c>
      <c r="E156" s="67">
        <v>1986</v>
      </c>
      <c r="F156" s="68" t="s">
        <v>131</v>
      </c>
      <c r="G156" s="68" t="s">
        <v>127</v>
      </c>
      <c r="H156" s="69"/>
      <c r="I156" s="65" t="str">
        <f>IF($A156="вк","В/К",(IF(H156=0,"0",(IF(SUMIF(Очки!$A$2:$A$54,H156,Очки!$B$2:$B$54)=0," ",SUMIF(Очки!$A$2:$A$54,H156,Очки!$B$2:$B$54))+IF(H156="ОРГ",0,$C156)))))</f>
        <v>0</v>
      </c>
      <c r="J156" s="69"/>
      <c r="K156" s="65" t="str">
        <f>IF($A156="вк","В/К",(IF(J156=0,"0",(IF(SUMIF(Очки!$A$2:$A$54,J156,Очки!$B$2:$B$54)=0," ",SUMIF(Очки!$A$2:$A$54,J156,Очки!$B$2:$B$54))+IF(J156="ОРГ",0,$C156)))))</f>
        <v>0</v>
      </c>
      <c r="L156" s="69"/>
      <c r="M156" s="65" t="str">
        <f>IF($A156="вк","В/К",(IF(L156=0,"0",(IF(SUMIF(Очки!$A$2:$A$54,L156,Очки!$B$2:$B$54)=0," ",SUMIF(Очки!$A$2:$A$54,L156,Очки!$B$2:$B$54))+IF(L156="ОРГ",0,$C156)))))</f>
        <v>0</v>
      </c>
      <c r="N156" s="69"/>
      <c r="O156" s="65" t="str">
        <f>IF($A156="вк","В/К",(IF(N156=0,"0",(IF(SUMIF(Очки!$A$2:$A$54,N156,Очки!$B$2:$B$54)=0," ",SUMIF(Очки!$A$2:$A$54,N156,Очки!$B$2:$B$54))+IF(N156="ОРГ",0,$C156)))))</f>
        <v>0</v>
      </c>
      <c r="P156" s="69"/>
      <c r="Q156" s="65" t="str">
        <f>IF($A156="вк","В/К",(IF(P156=0,"0",(IF(SUMIF(Очки!$A$2:$A$54,P156,Очки!$B$2:$B$54)=0," ",SUMIF(Очки!$A$2:$A$54,P156,Очки!$B$2:$B$54))+IF(P156="ОРГ",0,$C156)))))</f>
        <v>0</v>
      </c>
      <c r="R156" s="69"/>
      <c r="S156" s="65" t="str">
        <f>IF($A156="вк","В/К",(IF(R156=0,"0",(IF(SUMIF(Очки!$A$2:$A$54,R156,Очки!$B$2:$B$54)=0," ",SUMIF(Очки!$A$2:$A$54,R156,Очки!$B$2:$B$54))+IF(R156="ОРГ",0,$C156)))))</f>
        <v>0</v>
      </c>
      <c r="T156" s="69"/>
      <c r="U156" s="65" t="str">
        <f>IF($A156="вк","В/К",(IF(T156=0,"0",(IF(SUMIF(Очки!$A$2:$A$54,T156,Очки!$B$2:$B$54)=0," ",SUMIF(Очки!$A$2:$A$54,T156,Очки!$B$2:$B$54))+IF(T156="ОРГ",0,$C156)))))</f>
        <v>0</v>
      </c>
      <c r="V156" s="69"/>
      <c r="W156" s="65" t="str">
        <f>IF($A156="вк","В/К",(IF(V156=0,"0",(IF(SUMIF(Очки!$A$2:$A$54,V156,Очки!$B$2:$B$54)=0," ",SUMIF(Очки!$A$2:$A$54,V156,Очки!$B$2:$B$54))+IF(V156="ОРГ",0,$C156)))))</f>
        <v>0</v>
      </c>
      <c r="X156" s="69"/>
      <c r="Y156" s="65" t="str">
        <f>IF($A156="вк","В/К",(IF(X156=0,"0",(IF(SUMIF(Очки!$A$2:$A$54,X156,Очки!$B$2:$B$54)=0," ",SUMIF(Очки!$A$2:$A$54,X156,Очки!$B$2:$B$54))+IF(X156="ОРГ",0,$C156)))))</f>
        <v>0</v>
      </c>
      <c r="Z156" s="69"/>
      <c r="AA156" s="65" t="str">
        <f>IF($A156="вк","В/К",(IF(Z156=0,"0",(IF(SUMIF(Очки!$A$2:$A$54,Z156,Очки!$B$2:$B$54)=0," ",SUMIF(Очки!$A$2:$A$54,Z156,Очки!$B$2:$B$54))+IF(Z156="ОРГ",0,$C156)))))</f>
        <v>0</v>
      </c>
      <c r="AB156" s="69"/>
      <c r="AC156" s="65" t="str">
        <f>IF($A156="вк","В/К",(IF(AB156=0,"0",(IF(SUMIF(Очки!$A$2:$A$54,AB156,Очки!$B$2:$B$54)=0," ",SUMIF(Очки!$A$2:$A$54,AB156,Очки!$B$2:$B$54))+IF(AB156="ОРГ",0,$C156)))))</f>
        <v>0</v>
      </c>
      <c r="AD156" s="69"/>
      <c r="AE156" s="65" t="str">
        <f>IF($A156="вк","В/К",(IF(AD156=0,"0",(IF(SUMIF(Очки!$A$2:$A$54,AD156,Очки!$B$2:$B$54)=0," ",SUMIF(Очки!$A$2:$A$54,AD156,Очки!$B$2:$B$54))+IF(AD156="ОРГ",0,$C156)))))</f>
        <v>0</v>
      </c>
      <c r="AF156" s="69"/>
      <c r="AG156" s="65" t="str">
        <f>IF($A156="вк","В/К",(IF(AF156=0,"0",(IF(SUMIF(Очки!$A$2:$A$54,AF156,Очки!$B$2:$B$54)=0," ",SUMIF(Очки!$A$2:$A$54,AF156,Очки!$B$2:$B$54))+IF(AF156="ОРГ",0,$C156)))))</f>
        <v>0</v>
      </c>
      <c r="AH156" s="69"/>
      <c r="AI156" s="65" t="str">
        <f>IF($A156="вк","В/К",(IF(AH156=0,"0",(IF(SUMIF(Очки!$A$2:$A$54,AH156,Очки!$B$2:$B$54)=0," ",SUMIF(Очки!$A$2:$A$54,AH156,Очки!$B$2:$B$54))+IF(AH156="ОРГ",0,$C156)))))</f>
        <v>0</v>
      </c>
      <c r="AJ156" s="84"/>
      <c r="AK156" s="84"/>
      <c r="AL156" s="81"/>
      <c r="AM156" s="81"/>
      <c r="AN156" s="81"/>
    </row>
    <row r="157" spans="1:40" ht="13.5" customHeight="1" x14ac:dyDescent="0.2">
      <c r="A157" s="76" t="s">
        <v>125</v>
      </c>
      <c r="B157" s="59">
        <f t="shared" si="8"/>
        <v>0</v>
      </c>
      <c r="C157" s="66">
        <f>SUMIF(Коэффициенты!$A$2:$A$68,D157,Коэффициенты!$B$2:$B$68)</f>
        <v>2</v>
      </c>
      <c r="D157" s="49">
        <f t="shared" si="9"/>
        <v>38</v>
      </c>
      <c r="E157" s="67">
        <v>1978</v>
      </c>
      <c r="F157" s="68" t="s">
        <v>137</v>
      </c>
      <c r="G157" s="68" t="s">
        <v>38</v>
      </c>
      <c r="H157" s="69"/>
      <c r="I157" s="65" t="str">
        <f>IF($A157="вк","В/К",(IF(H157=0,"0",(IF(SUMIF(Очки!$A$2:$A$54,H157,Очки!$B$2:$B$54)=0," ",SUMIF(Очки!$A$2:$A$54,H157,Очки!$B$2:$B$54))+IF(H157="ОРГ",0,$C157)))))</f>
        <v>0</v>
      </c>
      <c r="J157" s="69"/>
      <c r="K157" s="65" t="str">
        <f>IF($A157="вк","В/К",(IF(J157=0,"0",(IF(SUMIF(Очки!$A$2:$A$54,J157,Очки!$B$2:$B$54)=0," ",SUMIF(Очки!$A$2:$A$54,J157,Очки!$B$2:$B$54))+IF(J157="ОРГ",0,$C157)))))</f>
        <v>0</v>
      </c>
      <c r="L157" s="69"/>
      <c r="M157" s="65" t="str">
        <f>IF($A157="вк","В/К",(IF(L157=0,"0",(IF(SUMIF(Очки!$A$2:$A$54,L157,Очки!$B$2:$B$54)=0," ",SUMIF(Очки!$A$2:$A$54,L157,Очки!$B$2:$B$54))+IF(L157="ОРГ",0,$C157)))))</f>
        <v>0</v>
      </c>
      <c r="N157" s="69"/>
      <c r="O157" s="65" t="str">
        <f>IF($A157="вк","В/К",(IF(N157=0,"0",(IF(SUMIF(Очки!$A$2:$A$54,N157,Очки!$B$2:$B$54)=0," ",SUMIF(Очки!$A$2:$A$54,N157,Очки!$B$2:$B$54))+IF(N157="ОРГ",0,$C157)))))</f>
        <v>0</v>
      </c>
      <c r="P157" s="69"/>
      <c r="Q157" s="65" t="str">
        <f>IF($A157="вк","В/К",(IF(P157=0,"0",(IF(SUMIF(Очки!$A$2:$A$54,P157,Очки!$B$2:$B$54)=0," ",SUMIF(Очки!$A$2:$A$54,P157,Очки!$B$2:$B$54))+IF(P157="ОРГ",0,$C157)))))</f>
        <v>0</v>
      </c>
      <c r="R157" s="69"/>
      <c r="S157" s="65" t="str">
        <f>IF($A157="вк","В/К",(IF(R157=0,"0",(IF(SUMIF(Очки!$A$2:$A$54,R157,Очки!$B$2:$B$54)=0," ",SUMIF(Очки!$A$2:$A$54,R157,Очки!$B$2:$B$54))+IF(R157="ОРГ",0,$C157)))))</f>
        <v>0</v>
      </c>
      <c r="T157" s="69"/>
      <c r="U157" s="65" t="str">
        <f>IF($A157="вк","В/К",(IF(T157=0,"0",(IF(SUMIF(Очки!$A$2:$A$54,T157,Очки!$B$2:$B$54)=0," ",SUMIF(Очки!$A$2:$A$54,T157,Очки!$B$2:$B$54))+IF(T157="ОРГ",0,$C157)))))</f>
        <v>0</v>
      </c>
      <c r="V157" s="69"/>
      <c r="W157" s="65" t="str">
        <f>IF($A157="вк","В/К",(IF(V157=0,"0",(IF(SUMIF(Очки!$A$2:$A$54,V157,Очки!$B$2:$B$54)=0," ",SUMIF(Очки!$A$2:$A$54,V157,Очки!$B$2:$B$54))+IF(V157="ОРГ",0,$C157)))))</f>
        <v>0</v>
      </c>
      <c r="X157" s="69"/>
      <c r="Y157" s="65" t="str">
        <f>IF($A157="вк","В/К",(IF(X157=0,"0",(IF(SUMIF(Очки!$A$2:$A$54,X157,Очки!$B$2:$B$54)=0," ",SUMIF(Очки!$A$2:$A$54,X157,Очки!$B$2:$B$54))+IF(X157="ОРГ",0,$C157)))))</f>
        <v>0</v>
      </c>
      <c r="Z157" s="69"/>
      <c r="AA157" s="65" t="str">
        <f>IF($A157="вк","В/К",(IF(Z157=0,"0",(IF(SUMIF(Очки!$A$2:$A$54,Z157,Очки!$B$2:$B$54)=0," ",SUMIF(Очки!$A$2:$A$54,Z157,Очки!$B$2:$B$54))+IF(Z157="ОРГ",0,$C157)))))</f>
        <v>0</v>
      </c>
      <c r="AB157" s="69"/>
      <c r="AC157" s="65" t="str">
        <f>IF($A157="вк","В/К",(IF(AB157=0,"0",(IF(SUMIF(Очки!$A$2:$A$54,AB157,Очки!$B$2:$B$54)=0," ",SUMIF(Очки!$A$2:$A$54,AB157,Очки!$B$2:$B$54))+IF(AB157="ОРГ",0,$C157)))))</f>
        <v>0</v>
      </c>
      <c r="AD157" s="69"/>
      <c r="AE157" s="65" t="str">
        <f>IF($A157="вк","В/К",(IF(AD157=0,"0",(IF(SUMIF(Очки!$A$2:$A$54,AD157,Очки!$B$2:$B$54)=0," ",SUMIF(Очки!$A$2:$A$54,AD157,Очки!$B$2:$B$54))+IF(AD157="ОРГ",0,$C157)))))</f>
        <v>0</v>
      </c>
      <c r="AF157" s="69"/>
      <c r="AG157" s="65" t="str">
        <f>IF($A157="вк","В/К",(IF(AF157=0,"0",(IF(SUMIF(Очки!$A$2:$A$54,AF157,Очки!$B$2:$B$54)=0," ",SUMIF(Очки!$A$2:$A$54,AF157,Очки!$B$2:$B$54))+IF(AF157="ОРГ",0,$C157)))))</f>
        <v>0</v>
      </c>
      <c r="AH157" s="69"/>
      <c r="AI157" s="65" t="str">
        <f>IF($A157="вк","В/К",(IF(AH157=0,"0",(IF(SUMIF(Очки!$A$2:$A$54,AH157,Очки!$B$2:$B$54)=0," ",SUMIF(Очки!$A$2:$A$54,AH157,Очки!$B$2:$B$54))+IF(AH157="ОРГ",0,$C157)))))</f>
        <v>0</v>
      </c>
      <c r="AJ157" s="84"/>
      <c r="AK157" s="84"/>
      <c r="AL157" s="84"/>
      <c r="AM157" s="84"/>
      <c r="AN157" s="84"/>
    </row>
    <row r="158" spans="1:40" ht="13.5" customHeight="1" x14ac:dyDescent="0.2">
      <c r="A158" s="76" t="s">
        <v>125</v>
      </c>
      <c r="B158" s="59">
        <f t="shared" si="8"/>
        <v>0</v>
      </c>
      <c r="C158" s="66">
        <f>SUMIF(Коэффициенты!$A$2:$A$68,D158,Коэффициенты!$B$2:$B$68)</f>
        <v>0</v>
      </c>
      <c r="D158" s="49">
        <f t="shared" si="9"/>
        <v>27</v>
      </c>
      <c r="E158" s="67">
        <v>1989</v>
      </c>
      <c r="F158" s="68" t="s">
        <v>138</v>
      </c>
      <c r="G158" s="68" t="s">
        <v>26</v>
      </c>
      <c r="H158" s="69"/>
      <c r="I158" s="65" t="str">
        <f>IF($A158="вк","В/К",(IF(H158=0,"0",(IF(SUMIF(Очки!$A$2:$A$54,H158,Очки!$B$2:$B$54)=0," ",SUMIF(Очки!$A$2:$A$54,H158,Очки!$B$2:$B$54))+IF(H158="ОРГ",0,$C158)))))</f>
        <v>0</v>
      </c>
      <c r="J158" s="69"/>
      <c r="K158" s="65" t="str">
        <f>IF($A158="вк","В/К",(IF(J158=0,"0",(IF(SUMIF(Очки!$A$2:$A$54,J158,Очки!$B$2:$B$54)=0," ",SUMIF(Очки!$A$2:$A$54,J158,Очки!$B$2:$B$54))+IF(J158="ОРГ",0,$C158)))))</f>
        <v>0</v>
      </c>
      <c r="L158" s="69"/>
      <c r="M158" s="65" t="str">
        <f>IF($A158="вк","В/К",(IF(L158=0,"0",(IF(SUMIF(Очки!$A$2:$A$54,L158,Очки!$B$2:$B$54)=0," ",SUMIF(Очки!$A$2:$A$54,L158,Очки!$B$2:$B$54))+IF(L158="ОРГ",0,$C158)))))</f>
        <v>0</v>
      </c>
      <c r="N158" s="69"/>
      <c r="O158" s="65" t="str">
        <f>IF($A158="вк","В/К",(IF(N158=0,"0",(IF(SUMIF(Очки!$A$2:$A$54,N158,Очки!$B$2:$B$54)=0," ",SUMIF(Очки!$A$2:$A$54,N158,Очки!$B$2:$B$54))+IF(N158="ОРГ",0,$C158)))))</f>
        <v>0</v>
      </c>
      <c r="P158" s="69"/>
      <c r="Q158" s="65" t="str">
        <f>IF($A158="вк","В/К",(IF(P158=0,"0",(IF(SUMIF(Очки!$A$2:$A$54,P158,Очки!$B$2:$B$54)=0," ",SUMIF(Очки!$A$2:$A$54,P158,Очки!$B$2:$B$54))+IF(P158="ОРГ",0,$C158)))))</f>
        <v>0</v>
      </c>
      <c r="R158" s="69"/>
      <c r="S158" s="65" t="str">
        <f>IF($A158="вк","В/К",(IF(R158=0,"0",(IF(SUMIF(Очки!$A$2:$A$54,R158,Очки!$B$2:$B$54)=0," ",SUMIF(Очки!$A$2:$A$54,R158,Очки!$B$2:$B$54))+IF(R158="ОРГ",0,$C158)))))</f>
        <v>0</v>
      </c>
      <c r="T158" s="69"/>
      <c r="U158" s="65" t="str">
        <f>IF($A158="вк","В/К",(IF(T158=0,"0",(IF(SUMIF(Очки!$A$2:$A$54,T158,Очки!$B$2:$B$54)=0," ",SUMIF(Очки!$A$2:$A$54,T158,Очки!$B$2:$B$54))+IF(T158="ОРГ",0,$C158)))))</f>
        <v>0</v>
      </c>
      <c r="V158" s="69"/>
      <c r="W158" s="65" t="str">
        <f>IF($A158="вк","В/К",(IF(V158=0,"0",(IF(SUMIF(Очки!$A$2:$A$54,V158,Очки!$B$2:$B$54)=0," ",SUMIF(Очки!$A$2:$A$54,V158,Очки!$B$2:$B$54))+IF(V158="ОРГ",0,$C158)))))</f>
        <v>0</v>
      </c>
      <c r="X158" s="69"/>
      <c r="Y158" s="65" t="str">
        <f>IF($A158="вк","В/К",(IF(X158=0,"0",(IF(SUMIF(Очки!$A$2:$A$54,X158,Очки!$B$2:$B$54)=0," ",SUMIF(Очки!$A$2:$A$54,X158,Очки!$B$2:$B$54))+IF(X158="ОРГ",0,$C158)))))</f>
        <v>0</v>
      </c>
      <c r="Z158" s="69"/>
      <c r="AA158" s="65" t="str">
        <f>IF($A158="вк","В/К",(IF(Z158=0,"0",(IF(SUMIF(Очки!$A$2:$A$54,Z158,Очки!$B$2:$B$54)=0," ",SUMIF(Очки!$A$2:$A$54,Z158,Очки!$B$2:$B$54))+IF(Z158="ОРГ",0,$C158)))))</f>
        <v>0</v>
      </c>
      <c r="AB158" s="69"/>
      <c r="AC158" s="65" t="str">
        <f>IF($A158="вк","В/К",(IF(AB158=0,"0",(IF(SUMIF(Очки!$A$2:$A$54,AB158,Очки!$B$2:$B$54)=0," ",SUMIF(Очки!$A$2:$A$54,AB158,Очки!$B$2:$B$54))+IF(AB158="ОРГ",0,$C158)))))</f>
        <v>0</v>
      </c>
      <c r="AD158" s="69"/>
      <c r="AE158" s="65" t="str">
        <f>IF($A158="вк","В/К",(IF(AD158=0,"0",(IF(SUMIF(Очки!$A$2:$A$54,AD158,Очки!$B$2:$B$54)=0," ",SUMIF(Очки!$A$2:$A$54,AD158,Очки!$B$2:$B$54))+IF(AD158="ОРГ",0,$C158)))))</f>
        <v>0</v>
      </c>
      <c r="AF158" s="69"/>
      <c r="AG158" s="65" t="str">
        <f>IF($A158="вк","В/К",(IF(AF158=0,"0",(IF(SUMIF(Очки!$A$2:$A$54,AF158,Очки!$B$2:$B$54)=0," ",SUMIF(Очки!$A$2:$A$54,AF158,Очки!$B$2:$B$54))+IF(AF158="ОРГ",0,$C158)))))</f>
        <v>0</v>
      </c>
      <c r="AH158" s="69"/>
      <c r="AI158" s="65" t="str">
        <f>IF($A158="вк","В/К",(IF(AH158=0,"0",(IF(SUMIF(Очки!$A$2:$A$54,AH158,Очки!$B$2:$B$54)=0," ",SUMIF(Очки!$A$2:$A$54,AH158,Очки!$B$2:$B$54))+IF(AH158="ОРГ",0,$C158)))))</f>
        <v>0</v>
      </c>
      <c r="AJ158" s="84"/>
      <c r="AK158" s="84"/>
    </row>
    <row r="159" spans="1:40" ht="13.5" customHeight="1" x14ac:dyDescent="0.2">
      <c r="A159" s="76" t="s">
        <v>125</v>
      </c>
      <c r="B159" s="59">
        <f t="shared" si="8"/>
        <v>0</v>
      </c>
      <c r="C159" s="66">
        <f>SUMIF(Коэффициенты!$A$2:$A$68,D159,Коэффициенты!$B$2:$B$68)</f>
        <v>0</v>
      </c>
      <c r="D159" s="49">
        <f t="shared" si="9"/>
        <v>19</v>
      </c>
      <c r="E159" s="67">
        <v>1997</v>
      </c>
      <c r="F159" s="68" t="s">
        <v>139</v>
      </c>
      <c r="G159" s="68" t="s">
        <v>40</v>
      </c>
      <c r="H159" s="69"/>
      <c r="I159" s="65" t="str">
        <f>IF($A159="вк","В/К",(IF(H159=0,"0",(IF(SUMIF(Очки!$A$2:$A$54,H159,Очки!$B$2:$B$54)=0," ",SUMIF(Очки!$A$2:$A$54,H159,Очки!$B$2:$B$54))+IF(H159="ОРГ",0,$C159)))))</f>
        <v>0</v>
      </c>
      <c r="J159" s="69"/>
      <c r="K159" s="65" t="str">
        <f>IF($A159="вк","В/К",(IF(J159=0,"0",(IF(SUMIF(Очки!$A$2:$A$54,J159,Очки!$B$2:$B$54)=0," ",SUMIF(Очки!$A$2:$A$54,J159,Очки!$B$2:$B$54))+IF(J159="ОРГ",0,$C159)))))</f>
        <v>0</v>
      </c>
      <c r="L159" s="69"/>
      <c r="M159" s="65" t="str">
        <f>IF($A159="вк","В/К",(IF(L159=0,"0",(IF(SUMIF(Очки!$A$2:$A$54,L159,Очки!$B$2:$B$54)=0," ",SUMIF(Очки!$A$2:$A$54,L159,Очки!$B$2:$B$54))+IF(L159="ОРГ",0,$C159)))))</f>
        <v>0</v>
      </c>
      <c r="N159" s="69"/>
      <c r="O159" s="65" t="str">
        <f>IF($A159="вк","В/К",(IF(N159=0,"0",(IF(SUMIF(Очки!$A$2:$A$54,N159,Очки!$B$2:$B$54)=0," ",SUMIF(Очки!$A$2:$A$54,N159,Очки!$B$2:$B$54))+IF(N159="ОРГ",0,$C159)))))</f>
        <v>0</v>
      </c>
      <c r="P159" s="69"/>
      <c r="Q159" s="65" t="str">
        <f>IF($A159="вк","В/К",(IF(P159=0,"0",(IF(SUMIF(Очки!$A$2:$A$54,P159,Очки!$B$2:$B$54)=0," ",SUMIF(Очки!$A$2:$A$54,P159,Очки!$B$2:$B$54))+IF(P159="ОРГ",0,$C159)))))</f>
        <v>0</v>
      </c>
      <c r="R159" s="69"/>
      <c r="S159" s="65" t="str">
        <f>IF($A159="вк","В/К",(IF(R159=0,"0",(IF(SUMIF(Очки!$A$2:$A$54,R159,Очки!$B$2:$B$54)=0," ",SUMIF(Очки!$A$2:$A$54,R159,Очки!$B$2:$B$54))+IF(R159="ОРГ",0,$C159)))))</f>
        <v>0</v>
      </c>
      <c r="T159" s="69"/>
      <c r="U159" s="65" t="str">
        <f>IF($A159="вк","В/К",(IF(T159=0,"0",(IF(SUMIF(Очки!$A$2:$A$54,T159,Очки!$B$2:$B$54)=0," ",SUMIF(Очки!$A$2:$A$54,T159,Очки!$B$2:$B$54))+IF(T159="ОРГ",0,$C159)))))</f>
        <v>0</v>
      </c>
      <c r="V159" s="69"/>
      <c r="W159" s="65" t="str">
        <f>IF($A159="вк","В/К",(IF(V159=0,"0",(IF(SUMIF(Очки!$A$2:$A$54,V159,Очки!$B$2:$B$54)=0," ",SUMIF(Очки!$A$2:$A$54,V159,Очки!$B$2:$B$54))+IF(V159="ОРГ",0,$C159)))))</f>
        <v>0</v>
      </c>
      <c r="X159" s="69"/>
      <c r="Y159" s="65" t="str">
        <f>IF($A159="вк","В/К",(IF(X159=0,"0",(IF(SUMIF(Очки!$A$2:$A$54,X159,Очки!$B$2:$B$54)=0," ",SUMIF(Очки!$A$2:$A$54,X159,Очки!$B$2:$B$54))+IF(X159="ОРГ",0,$C159)))))</f>
        <v>0</v>
      </c>
      <c r="Z159" s="69"/>
      <c r="AA159" s="65" t="str">
        <f>IF($A159="вк","В/К",(IF(Z159=0,"0",(IF(SUMIF(Очки!$A$2:$A$54,Z159,Очки!$B$2:$B$54)=0," ",SUMIF(Очки!$A$2:$A$54,Z159,Очки!$B$2:$B$54))+IF(Z159="ОРГ",0,$C159)))))</f>
        <v>0</v>
      </c>
      <c r="AB159" s="69"/>
      <c r="AC159" s="65" t="str">
        <f>IF($A159="вк","В/К",(IF(AB159=0,"0",(IF(SUMIF(Очки!$A$2:$A$54,AB159,Очки!$B$2:$B$54)=0," ",SUMIF(Очки!$A$2:$A$54,AB159,Очки!$B$2:$B$54))+IF(AB159="ОРГ",0,$C159)))))</f>
        <v>0</v>
      </c>
      <c r="AD159" s="69"/>
      <c r="AE159" s="65" t="str">
        <f>IF($A159="вк","В/К",(IF(AD159=0,"0",(IF(SUMIF(Очки!$A$2:$A$54,AD159,Очки!$B$2:$B$54)=0," ",SUMIF(Очки!$A$2:$A$54,AD159,Очки!$B$2:$B$54))+IF(AD159="ОРГ",0,$C159)))))</f>
        <v>0</v>
      </c>
      <c r="AF159" s="69"/>
      <c r="AG159" s="65" t="str">
        <f>IF($A159="вк","В/К",(IF(AF159=0,"0",(IF(SUMIF(Очки!$A$2:$A$54,AF159,Очки!$B$2:$B$54)=0," ",SUMIF(Очки!$A$2:$A$54,AF159,Очки!$B$2:$B$54))+IF(AF159="ОРГ",0,$C159)))))</f>
        <v>0</v>
      </c>
      <c r="AH159" s="69"/>
      <c r="AI159" s="65" t="str">
        <f>IF($A159="вк","В/К",(IF(AH159=0,"0",(IF(SUMIF(Очки!$A$2:$A$54,AH159,Очки!$B$2:$B$54)=0," ",SUMIF(Очки!$A$2:$A$54,AH159,Очки!$B$2:$B$54))+IF(AH159="ОРГ",0,$C159)))))</f>
        <v>0</v>
      </c>
    </row>
    <row r="160" spans="1:40" ht="13.5" customHeight="1" x14ac:dyDescent="0.2">
      <c r="A160" s="76" t="s">
        <v>125</v>
      </c>
      <c r="B160" s="59">
        <f t="shared" si="8"/>
        <v>0</v>
      </c>
      <c r="C160" s="66">
        <f>SUMIF(Коэффициенты!$A$2:$A$68,D160,Коэффициенты!$B$2:$B$68)</f>
        <v>0</v>
      </c>
      <c r="D160" s="49">
        <f t="shared" si="9"/>
        <v>26</v>
      </c>
      <c r="E160" s="67">
        <v>1990</v>
      </c>
      <c r="F160" s="68" t="s">
        <v>140</v>
      </c>
      <c r="G160" s="68" t="s">
        <v>24</v>
      </c>
      <c r="H160" s="69"/>
      <c r="I160" s="65" t="str">
        <f>IF($A160="вк","В/К",(IF(H160=0,"0",(IF(SUMIF(Очки!$A$2:$A$54,H160,Очки!$B$2:$B$54)=0," ",SUMIF(Очки!$A$2:$A$54,H160,Очки!$B$2:$B$54))+IF(H160="ОРГ",0,$C160)))))</f>
        <v>0</v>
      </c>
      <c r="J160" s="69"/>
      <c r="K160" s="65" t="str">
        <f>IF($A160="вк","В/К",(IF(J160=0,"0",(IF(SUMIF(Очки!$A$2:$A$54,J160,Очки!$B$2:$B$54)=0," ",SUMIF(Очки!$A$2:$A$54,J160,Очки!$B$2:$B$54))+IF(J160="ОРГ",0,$C160)))))</f>
        <v>0</v>
      </c>
      <c r="L160" s="69"/>
      <c r="M160" s="65" t="str">
        <f>IF($A160="вк","В/К",(IF(L160=0,"0",(IF(SUMIF(Очки!$A$2:$A$54,L160,Очки!$B$2:$B$54)=0," ",SUMIF(Очки!$A$2:$A$54,L160,Очки!$B$2:$B$54))+IF(L160="ОРГ",0,$C160)))))</f>
        <v>0</v>
      </c>
      <c r="N160" s="69"/>
      <c r="O160" s="65" t="str">
        <f>IF($A160="вк","В/К",(IF(N160=0,"0",(IF(SUMIF(Очки!$A$2:$A$54,N160,Очки!$B$2:$B$54)=0," ",SUMIF(Очки!$A$2:$A$54,N160,Очки!$B$2:$B$54))+IF(N160="ОРГ",0,$C160)))))</f>
        <v>0</v>
      </c>
      <c r="P160" s="69"/>
      <c r="Q160" s="65" t="str">
        <f>IF($A160="вк","В/К",(IF(P160=0,"0",(IF(SUMIF(Очки!$A$2:$A$54,P160,Очки!$B$2:$B$54)=0," ",SUMIF(Очки!$A$2:$A$54,P160,Очки!$B$2:$B$54))+IF(P160="ОРГ",0,$C160)))))</f>
        <v>0</v>
      </c>
      <c r="R160" s="69"/>
      <c r="S160" s="65" t="str">
        <f>IF($A160="вк","В/К",(IF(R160=0,"0",(IF(SUMIF(Очки!$A$2:$A$54,R160,Очки!$B$2:$B$54)=0," ",SUMIF(Очки!$A$2:$A$54,R160,Очки!$B$2:$B$54))+IF(R160="ОРГ",0,$C160)))))</f>
        <v>0</v>
      </c>
      <c r="T160" s="69"/>
      <c r="U160" s="65" t="str">
        <f>IF($A160="вк","В/К",(IF(T160=0,"0",(IF(SUMIF(Очки!$A$2:$A$54,T160,Очки!$B$2:$B$54)=0," ",SUMIF(Очки!$A$2:$A$54,T160,Очки!$B$2:$B$54))+IF(T160="ОРГ",0,$C160)))))</f>
        <v>0</v>
      </c>
      <c r="V160" s="69"/>
      <c r="W160" s="65" t="str">
        <f>IF($A160="вк","В/К",(IF(V160=0,"0",(IF(SUMIF(Очки!$A$2:$A$54,V160,Очки!$B$2:$B$54)=0," ",SUMIF(Очки!$A$2:$A$54,V160,Очки!$B$2:$B$54))+IF(V160="ОРГ",0,$C160)))))</f>
        <v>0</v>
      </c>
      <c r="X160" s="69"/>
      <c r="Y160" s="65" t="str">
        <f>IF($A160="вк","В/К",(IF(X160=0,"0",(IF(SUMIF(Очки!$A$2:$A$54,X160,Очки!$B$2:$B$54)=0," ",SUMIF(Очки!$A$2:$A$54,X160,Очки!$B$2:$B$54))+IF(X160="ОРГ",0,$C160)))))</f>
        <v>0</v>
      </c>
      <c r="Z160" s="69"/>
      <c r="AA160" s="65" t="str">
        <f>IF($A160="вк","В/К",(IF(Z160=0,"0",(IF(SUMIF(Очки!$A$2:$A$54,Z160,Очки!$B$2:$B$54)=0," ",SUMIF(Очки!$A$2:$A$54,Z160,Очки!$B$2:$B$54))+IF(Z160="ОРГ",0,$C160)))))</f>
        <v>0</v>
      </c>
      <c r="AB160" s="69"/>
      <c r="AC160" s="65" t="str">
        <f>IF($A160="вк","В/К",(IF(AB160=0,"0",(IF(SUMIF(Очки!$A$2:$A$54,AB160,Очки!$B$2:$B$54)=0," ",SUMIF(Очки!$A$2:$A$54,AB160,Очки!$B$2:$B$54))+IF(AB160="ОРГ",0,$C160)))))</f>
        <v>0</v>
      </c>
      <c r="AD160" s="69"/>
      <c r="AE160" s="65" t="str">
        <f>IF($A160="вк","В/К",(IF(AD160=0,"0",(IF(SUMIF(Очки!$A$2:$A$54,AD160,Очки!$B$2:$B$54)=0," ",SUMIF(Очки!$A$2:$A$54,AD160,Очки!$B$2:$B$54))+IF(AD160="ОРГ",0,$C160)))))</f>
        <v>0</v>
      </c>
      <c r="AF160" s="69"/>
      <c r="AG160" s="65" t="str">
        <f>IF($A160="вк","В/К",(IF(AF160=0,"0",(IF(SUMIF(Очки!$A$2:$A$54,AF160,Очки!$B$2:$B$54)=0," ",SUMIF(Очки!$A$2:$A$54,AF160,Очки!$B$2:$B$54))+IF(AF160="ОРГ",0,$C160)))))</f>
        <v>0</v>
      </c>
      <c r="AH160" s="69"/>
      <c r="AI160" s="65" t="str">
        <f>IF($A160="вк","В/К",(IF(AH160=0,"0",(IF(SUMIF(Очки!$A$2:$A$54,AH160,Очки!$B$2:$B$54)=0," ",SUMIF(Очки!$A$2:$A$54,AH160,Очки!$B$2:$B$54))+IF(AH160="ОРГ",0,$C160)))))</f>
        <v>0</v>
      </c>
    </row>
    <row r="161" spans="1:40" ht="13.5" customHeight="1" x14ac:dyDescent="0.2">
      <c r="A161" s="76" t="s">
        <v>125</v>
      </c>
      <c r="B161" s="59">
        <f t="shared" si="8"/>
        <v>0</v>
      </c>
      <c r="C161" s="66">
        <f>SUMIF(Коэффициенты!$A$2:$A$68,D161,Коэффициенты!$B$2:$B$68)</f>
        <v>0</v>
      </c>
      <c r="D161" s="49">
        <f t="shared" si="9"/>
        <v>29</v>
      </c>
      <c r="E161" s="67">
        <v>1987</v>
      </c>
      <c r="F161" s="68" t="s">
        <v>141</v>
      </c>
      <c r="G161" s="68" t="s">
        <v>40</v>
      </c>
      <c r="H161" s="69"/>
      <c r="I161" s="65" t="str">
        <f>IF($A161="вк","В/К",(IF(H161=0,"0",(IF(SUMIF(Очки!$A$2:$A$54,H161,Очки!$B$2:$B$54)=0," ",SUMIF(Очки!$A$2:$A$54,H161,Очки!$B$2:$B$54))+IF(H161="ОРГ",0,$C161)))))</f>
        <v>0</v>
      </c>
      <c r="J161" s="69"/>
      <c r="K161" s="65" t="str">
        <f>IF($A161="вк","В/К",(IF(J161=0,"0",(IF(SUMIF(Очки!$A$2:$A$54,J161,Очки!$B$2:$B$54)=0," ",SUMIF(Очки!$A$2:$A$54,J161,Очки!$B$2:$B$54))+IF(J161="ОРГ",0,$C161)))))</f>
        <v>0</v>
      </c>
      <c r="L161" s="69"/>
      <c r="M161" s="65" t="str">
        <f>IF($A161="вк","В/К",(IF(L161=0,"0",(IF(SUMIF(Очки!$A$2:$A$54,L161,Очки!$B$2:$B$54)=0," ",SUMIF(Очки!$A$2:$A$54,L161,Очки!$B$2:$B$54))+IF(L161="ОРГ",0,$C161)))))</f>
        <v>0</v>
      </c>
      <c r="N161" s="69"/>
      <c r="O161" s="65" t="str">
        <f>IF($A161="вк","В/К",(IF(N161=0,"0",(IF(SUMIF(Очки!$A$2:$A$54,N161,Очки!$B$2:$B$54)=0," ",SUMIF(Очки!$A$2:$A$54,N161,Очки!$B$2:$B$54))+IF(N161="ОРГ",0,$C161)))))</f>
        <v>0</v>
      </c>
      <c r="P161" s="69"/>
      <c r="Q161" s="65" t="str">
        <f>IF($A161="вк","В/К",(IF(P161=0,"0",(IF(SUMIF(Очки!$A$2:$A$54,P161,Очки!$B$2:$B$54)=0," ",SUMIF(Очки!$A$2:$A$54,P161,Очки!$B$2:$B$54))+IF(P161="ОРГ",0,$C161)))))</f>
        <v>0</v>
      </c>
      <c r="R161" s="69"/>
      <c r="S161" s="65" t="str">
        <f>IF($A161="вк","В/К",(IF(R161=0,"0",(IF(SUMIF(Очки!$A$2:$A$54,R161,Очки!$B$2:$B$54)=0," ",SUMIF(Очки!$A$2:$A$54,R161,Очки!$B$2:$B$54))+IF(R161="ОРГ",0,$C161)))))</f>
        <v>0</v>
      </c>
      <c r="T161" s="69"/>
      <c r="U161" s="65" t="str">
        <f>IF($A161="вк","В/К",(IF(T161=0,"0",(IF(SUMIF(Очки!$A$2:$A$54,T161,Очки!$B$2:$B$54)=0," ",SUMIF(Очки!$A$2:$A$54,T161,Очки!$B$2:$B$54))+IF(T161="ОРГ",0,$C161)))))</f>
        <v>0</v>
      </c>
      <c r="V161" s="69"/>
      <c r="W161" s="65" t="str">
        <f>IF($A161="вк","В/К",(IF(V161=0,"0",(IF(SUMIF(Очки!$A$2:$A$54,V161,Очки!$B$2:$B$54)=0," ",SUMIF(Очки!$A$2:$A$54,V161,Очки!$B$2:$B$54))+IF(V161="ОРГ",0,$C161)))))</f>
        <v>0</v>
      </c>
      <c r="X161" s="69"/>
      <c r="Y161" s="65" t="str">
        <f>IF($A161="вк","В/К",(IF(X161=0,"0",(IF(SUMIF(Очки!$A$2:$A$54,X161,Очки!$B$2:$B$54)=0," ",SUMIF(Очки!$A$2:$A$54,X161,Очки!$B$2:$B$54))+IF(X161="ОРГ",0,$C161)))))</f>
        <v>0</v>
      </c>
      <c r="Z161" s="69"/>
      <c r="AA161" s="65" t="str">
        <f>IF($A161="вк","В/К",(IF(Z161=0,"0",(IF(SUMIF(Очки!$A$2:$A$54,Z161,Очки!$B$2:$B$54)=0," ",SUMIF(Очки!$A$2:$A$54,Z161,Очки!$B$2:$B$54))+IF(Z161="ОРГ",0,$C161)))))</f>
        <v>0</v>
      </c>
      <c r="AB161" s="69"/>
      <c r="AC161" s="65" t="str">
        <f>IF($A161="вк","В/К",(IF(AB161=0,"0",(IF(SUMIF(Очки!$A$2:$A$54,AB161,Очки!$B$2:$B$54)=0," ",SUMIF(Очки!$A$2:$A$54,AB161,Очки!$B$2:$B$54))+IF(AB161="ОРГ",0,$C161)))))</f>
        <v>0</v>
      </c>
      <c r="AD161" s="69"/>
      <c r="AE161" s="65" t="str">
        <f>IF($A161="вк","В/К",(IF(AD161=0,"0",(IF(SUMIF(Очки!$A$2:$A$54,AD161,Очки!$B$2:$B$54)=0," ",SUMIF(Очки!$A$2:$A$54,AD161,Очки!$B$2:$B$54))+IF(AD161="ОРГ",0,$C161)))))</f>
        <v>0</v>
      </c>
      <c r="AF161" s="69"/>
      <c r="AG161" s="65" t="str">
        <f>IF($A161="вк","В/К",(IF(AF161=0,"0",(IF(SUMIF(Очки!$A$2:$A$54,AF161,Очки!$B$2:$B$54)=0," ",SUMIF(Очки!$A$2:$A$54,AF161,Очки!$B$2:$B$54))+IF(AF161="ОРГ",0,$C161)))))</f>
        <v>0</v>
      </c>
      <c r="AH161" s="69"/>
      <c r="AI161" s="65" t="str">
        <f>IF($A161="вк","В/К",(IF(AH161=0,"0",(IF(SUMIF(Очки!$A$2:$A$54,AH161,Очки!$B$2:$B$54)=0," ",SUMIF(Очки!$A$2:$A$54,AH161,Очки!$B$2:$B$54))+IF(AH161="ОРГ",0,$C161)))))</f>
        <v>0</v>
      </c>
    </row>
    <row r="162" spans="1:40" ht="13.5" customHeight="1" x14ac:dyDescent="0.2">
      <c r="A162" s="76" t="s">
        <v>125</v>
      </c>
      <c r="B162" s="59">
        <f t="shared" si="8"/>
        <v>0</v>
      </c>
      <c r="C162" s="66">
        <f>SUMIF(Коэффициенты!$A$2:$A$68,D162,Коэффициенты!$B$2:$B$68)</f>
        <v>0</v>
      </c>
      <c r="D162" s="49">
        <f t="shared" si="9"/>
        <v>20</v>
      </c>
      <c r="E162" s="67">
        <v>1996</v>
      </c>
      <c r="F162" s="68" t="s">
        <v>143</v>
      </c>
      <c r="G162" s="68" t="s">
        <v>32</v>
      </c>
      <c r="H162" s="69"/>
      <c r="I162" s="65" t="str">
        <f>IF($A162="вк","В/К",(IF(H162=0,"0",(IF(SUMIF(Очки!$A$2:$A$54,H162,Очки!$B$2:$B$54)=0," ",SUMIF(Очки!$A$2:$A$54,H162,Очки!$B$2:$B$54))+IF(H162="ОРГ",0,$C162)))))</f>
        <v>0</v>
      </c>
      <c r="J162" s="69"/>
      <c r="K162" s="65" t="str">
        <f>IF($A162="вк","В/К",(IF(J162=0,"0",(IF(SUMIF(Очки!$A$2:$A$54,J162,Очки!$B$2:$B$54)=0," ",SUMIF(Очки!$A$2:$A$54,J162,Очки!$B$2:$B$54))+IF(J162="ОРГ",0,$C162)))))</f>
        <v>0</v>
      </c>
      <c r="L162" s="69"/>
      <c r="M162" s="65" t="str">
        <f>IF($A162="вк","В/К",(IF(L162=0,"0",(IF(SUMIF(Очки!$A$2:$A$54,L162,Очки!$B$2:$B$54)=0," ",SUMIF(Очки!$A$2:$A$54,L162,Очки!$B$2:$B$54))+IF(L162="ОРГ",0,$C162)))))</f>
        <v>0</v>
      </c>
      <c r="N162" s="69"/>
      <c r="O162" s="65" t="str">
        <f>IF($A162="вк","В/К",(IF(N162=0,"0",(IF(SUMIF(Очки!$A$2:$A$54,N162,Очки!$B$2:$B$54)=0," ",SUMIF(Очки!$A$2:$A$54,N162,Очки!$B$2:$B$54))+IF(N162="ОРГ",0,$C162)))))</f>
        <v>0</v>
      </c>
      <c r="P162" s="69"/>
      <c r="Q162" s="65" t="str">
        <f>IF($A162="вк","В/К",(IF(P162=0,"0",(IF(SUMIF(Очки!$A$2:$A$54,P162,Очки!$B$2:$B$54)=0," ",SUMIF(Очки!$A$2:$A$54,P162,Очки!$B$2:$B$54))+IF(P162="ОРГ",0,$C162)))))</f>
        <v>0</v>
      </c>
      <c r="R162" s="69"/>
      <c r="S162" s="65" t="str">
        <f>IF($A162="вк","В/К",(IF(R162=0,"0",(IF(SUMIF(Очки!$A$2:$A$54,R162,Очки!$B$2:$B$54)=0," ",SUMIF(Очки!$A$2:$A$54,R162,Очки!$B$2:$B$54))+IF(R162="ОРГ",0,$C162)))))</f>
        <v>0</v>
      </c>
      <c r="T162" s="69"/>
      <c r="U162" s="65" t="str">
        <f>IF($A162="вк","В/К",(IF(T162=0,"0",(IF(SUMIF(Очки!$A$2:$A$54,T162,Очки!$B$2:$B$54)=0," ",SUMIF(Очки!$A$2:$A$54,T162,Очки!$B$2:$B$54))+IF(T162="ОРГ",0,$C162)))))</f>
        <v>0</v>
      </c>
      <c r="V162" s="69"/>
      <c r="W162" s="65" t="str">
        <f>IF($A162="вк","В/К",(IF(V162=0,"0",(IF(SUMIF(Очки!$A$2:$A$54,V162,Очки!$B$2:$B$54)=0," ",SUMIF(Очки!$A$2:$A$54,V162,Очки!$B$2:$B$54))+IF(V162="ОРГ",0,$C162)))))</f>
        <v>0</v>
      </c>
      <c r="X162" s="69"/>
      <c r="Y162" s="65" t="str">
        <f>IF($A162="вк","В/К",(IF(X162=0,"0",(IF(SUMIF(Очки!$A$2:$A$54,X162,Очки!$B$2:$B$54)=0," ",SUMIF(Очки!$A$2:$A$54,X162,Очки!$B$2:$B$54))+IF(X162="ОРГ",0,$C162)))))</f>
        <v>0</v>
      </c>
      <c r="Z162" s="69"/>
      <c r="AA162" s="65" t="str">
        <f>IF($A162="вк","В/К",(IF(Z162=0,"0",(IF(SUMIF(Очки!$A$2:$A$54,Z162,Очки!$B$2:$B$54)=0," ",SUMIF(Очки!$A$2:$A$54,Z162,Очки!$B$2:$B$54))+IF(Z162="ОРГ",0,$C162)))))</f>
        <v>0</v>
      </c>
      <c r="AB162" s="69"/>
      <c r="AC162" s="65" t="str">
        <f>IF($A162="вк","В/К",(IF(AB162=0,"0",(IF(SUMIF(Очки!$A$2:$A$54,AB162,Очки!$B$2:$B$54)=0," ",SUMIF(Очки!$A$2:$A$54,AB162,Очки!$B$2:$B$54))+IF(AB162="ОРГ",0,$C162)))))</f>
        <v>0</v>
      </c>
      <c r="AD162" s="69"/>
      <c r="AE162" s="65" t="str">
        <f>IF($A162="вк","В/К",(IF(AD162=0,"0",(IF(SUMIF(Очки!$A$2:$A$54,AD162,Очки!$B$2:$B$54)=0," ",SUMIF(Очки!$A$2:$A$54,AD162,Очки!$B$2:$B$54))+IF(AD162="ОРГ",0,$C162)))))</f>
        <v>0</v>
      </c>
      <c r="AF162" s="69"/>
      <c r="AG162" s="65" t="str">
        <f>IF($A162="вк","В/К",(IF(AF162=0,"0",(IF(SUMIF(Очки!$A$2:$A$54,AF162,Очки!$B$2:$B$54)=0," ",SUMIF(Очки!$A$2:$A$54,AF162,Очки!$B$2:$B$54))+IF(AF162="ОРГ",0,$C162)))))</f>
        <v>0</v>
      </c>
      <c r="AH162" s="69"/>
      <c r="AI162" s="65" t="str">
        <f>IF($A162="вк","В/К",(IF(AH162=0,"0",(IF(SUMIF(Очки!$A$2:$A$54,AH162,Очки!$B$2:$B$54)=0," ",SUMIF(Очки!$A$2:$A$54,AH162,Очки!$B$2:$B$54))+IF(AH162="ОРГ",0,$C162)))))</f>
        <v>0</v>
      </c>
    </row>
    <row r="163" spans="1:40" ht="13.5" customHeight="1" x14ac:dyDescent="0.2">
      <c r="A163" s="76" t="s">
        <v>125</v>
      </c>
      <c r="B163" s="59">
        <f t="shared" si="8"/>
        <v>0</v>
      </c>
      <c r="C163" s="66">
        <f>SUMIF(Коэффициенты!$A$2:$A$68,D163,Коэффициенты!$B$2:$B$68)</f>
        <v>0</v>
      </c>
      <c r="D163" s="49">
        <f t="shared" si="9"/>
        <v>33</v>
      </c>
      <c r="E163" s="67">
        <v>1983</v>
      </c>
      <c r="F163" s="68" t="s">
        <v>144</v>
      </c>
      <c r="G163" s="68" t="s">
        <v>24</v>
      </c>
      <c r="H163" s="69"/>
      <c r="I163" s="65" t="str">
        <f>IF($A163="вк","В/К",(IF(H163=0,"0",(IF(SUMIF(Очки!$A$2:$A$54,H163,Очки!$B$2:$B$54)=0," ",SUMIF(Очки!$A$2:$A$54,H163,Очки!$B$2:$B$54))+IF(H163="ОРГ",0,$C163)))))</f>
        <v>0</v>
      </c>
      <c r="J163" s="69"/>
      <c r="K163" s="65" t="str">
        <f>IF($A163="вк","В/К",(IF(J163=0,"0",(IF(SUMIF(Очки!$A$2:$A$54,J163,Очки!$B$2:$B$54)=0," ",SUMIF(Очки!$A$2:$A$54,J163,Очки!$B$2:$B$54))+IF(J163="ОРГ",0,$C163)))))</f>
        <v>0</v>
      </c>
      <c r="L163" s="69"/>
      <c r="M163" s="65" t="str">
        <f>IF($A163="вк","В/К",(IF(L163=0,"0",(IF(SUMIF(Очки!$A$2:$A$54,L163,Очки!$B$2:$B$54)=0," ",SUMIF(Очки!$A$2:$A$54,L163,Очки!$B$2:$B$54))+IF(L163="ОРГ",0,$C163)))))</f>
        <v>0</v>
      </c>
      <c r="N163" s="69"/>
      <c r="O163" s="65" t="str">
        <f>IF($A163="вк","В/К",(IF(N163=0,"0",(IF(SUMIF(Очки!$A$2:$A$54,N163,Очки!$B$2:$B$54)=0," ",SUMIF(Очки!$A$2:$A$54,N163,Очки!$B$2:$B$54))+IF(N163="ОРГ",0,$C163)))))</f>
        <v>0</v>
      </c>
      <c r="P163" s="69"/>
      <c r="Q163" s="65" t="str">
        <f>IF($A163="вк","В/К",(IF(P163=0,"0",(IF(SUMIF(Очки!$A$2:$A$54,P163,Очки!$B$2:$B$54)=0," ",SUMIF(Очки!$A$2:$A$54,P163,Очки!$B$2:$B$54))+IF(P163="ОРГ",0,$C163)))))</f>
        <v>0</v>
      </c>
      <c r="R163" s="69"/>
      <c r="S163" s="65" t="str">
        <f>IF($A163="вк","В/К",(IF(R163=0,"0",(IF(SUMIF(Очки!$A$2:$A$54,R163,Очки!$B$2:$B$54)=0," ",SUMIF(Очки!$A$2:$A$54,R163,Очки!$B$2:$B$54))+IF(R163="ОРГ",0,$C163)))))</f>
        <v>0</v>
      </c>
      <c r="T163" s="69"/>
      <c r="U163" s="65" t="str">
        <f>IF($A163="вк","В/К",(IF(T163=0,"0",(IF(SUMIF(Очки!$A$2:$A$54,T163,Очки!$B$2:$B$54)=0," ",SUMIF(Очки!$A$2:$A$54,T163,Очки!$B$2:$B$54))+IF(T163="ОРГ",0,$C163)))))</f>
        <v>0</v>
      </c>
      <c r="V163" s="69"/>
      <c r="W163" s="65" t="str">
        <f>IF($A163="вк","В/К",(IF(V163=0,"0",(IF(SUMIF(Очки!$A$2:$A$54,V163,Очки!$B$2:$B$54)=0," ",SUMIF(Очки!$A$2:$A$54,V163,Очки!$B$2:$B$54))+IF(V163="ОРГ",0,$C163)))))</f>
        <v>0</v>
      </c>
      <c r="X163" s="69"/>
      <c r="Y163" s="65" t="str">
        <f>IF($A163="вк","В/К",(IF(X163=0,"0",(IF(SUMIF(Очки!$A$2:$A$54,X163,Очки!$B$2:$B$54)=0," ",SUMIF(Очки!$A$2:$A$54,X163,Очки!$B$2:$B$54))+IF(X163="ОРГ",0,$C163)))))</f>
        <v>0</v>
      </c>
      <c r="Z163" s="69"/>
      <c r="AA163" s="65" t="str">
        <f>IF($A163="вк","В/К",(IF(Z163=0,"0",(IF(SUMIF(Очки!$A$2:$A$54,Z163,Очки!$B$2:$B$54)=0," ",SUMIF(Очки!$A$2:$A$54,Z163,Очки!$B$2:$B$54))+IF(Z163="ОРГ",0,$C163)))))</f>
        <v>0</v>
      </c>
      <c r="AB163" s="69"/>
      <c r="AC163" s="65" t="str">
        <f>IF($A163="вк","В/К",(IF(AB163=0,"0",(IF(SUMIF(Очки!$A$2:$A$54,AB163,Очки!$B$2:$B$54)=0," ",SUMIF(Очки!$A$2:$A$54,AB163,Очки!$B$2:$B$54))+IF(AB163="ОРГ",0,$C163)))))</f>
        <v>0</v>
      </c>
      <c r="AD163" s="69"/>
      <c r="AE163" s="65" t="str">
        <f>IF($A163="вк","В/К",(IF(AD163=0,"0",(IF(SUMIF(Очки!$A$2:$A$54,AD163,Очки!$B$2:$B$54)=0," ",SUMIF(Очки!$A$2:$A$54,AD163,Очки!$B$2:$B$54))+IF(AD163="ОРГ",0,$C163)))))</f>
        <v>0</v>
      </c>
      <c r="AF163" s="69"/>
      <c r="AG163" s="65" t="str">
        <f>IF($A163="вк","В/К",(IF(AF163=0,"0",(IF(SUMIF(Очки!$A$2:$A$54,AF163,Очки!$B$2:$B$54)=0," ",SUMIF(Очки!$A$2:$A$54,AF163,Очки!$B$2:$B$54))+IF(AF163="ОРГ",0,$C163)))))</f>
        <v>0</v>
      </c>
      <c r="AH163" s="69"/>
      <c r="AI163" s="65" t="str">
        <f>IF($A163="вк","В/К",(IF(AH163=0,"0",(IF(SUMIF(Очки!$A$2:$A$54,AH163,Очки!$B$2:$B$54)=0," ",SUMIF(Очки!$A$2:$A$54,AH163,Очки!$B$2:$B$54))+IF(AH163="ОРГ",0,$C163)))))</f>
        <v>0</v>
      </c>
    </row>
    <row r="164" spans="1:40" ht="13.5" customHeight="1" x14ac:dyDescent="0.2">
      <c r="A164" s="76" t="s">
        <v>125</v>
      </c>
      <c r="B164" s="59">
        <f t="shared" si="8"/>
        <v>0</v>
      </c>
      <c r="C164" s="66">
        <f>SUMIF(Коэффициенты!$A$2:$A$68,D164,Коэффициенты!$B$2:$B$68)</f>
        <v>0</v>
      </c>
      <c r="D164" s="49">
        <f t="shared" si="9"/>
        <v>18</v>
      </c>
      <c r="E164" s="67">
        <v>1998</v>
      </c>
      <c r="F164" s="68" t="s">
        <v>145</v>
      </c>
      <c r="G164" s="68"/>
      <c r="H164" s="69"/>
      <c r="I164" s="65" t="str">
        <f>IF($A164="вк","В/К",(IF(H164=0,"0",(IF(SUMIF(Очки!$A$2:$A$54,H164,Очки!$B$2:$B$54)=0," ",SUMIF(Очки!$A$2:$A$54,H164,Очки!$B$2:$B$54))+IF(H164="ОРГ",0,$C164)))))</f>
        <v>0</v>
      </c>
      <c r="J164" s="69"/>
      <c r="K164" s="65" t="str">
        <f>IF($A164="вк","В/К",(IF(J164=0,"0",(IF(SUMIF(Очки!$A$2:$A$54,J164,Очки!$B$2:$B$54)=0," ",SUMIF(Очки!$A$2:$A$54,J164,Очки!$B$2:$B$54))+IF(J164="ОРГ",0,$C164)))))</f>
        <v>0</v>
      </c>
      <c r="L164" s="69"/>
      <c r="M164" s="65" t="str">
        <f>IF($A164="вк","В/К",(IF(L164=0,"0",(IF(SUMIF(Очки!$A$2:$A$54,L164,Очки!$B$2:$B$54)=0," ",SUMIF(Очки!$A$2:$A$54,L164,Очки!$B$2:$B$54))+IF(L164="ОРГ",0,$C164)))))</f>
        <v>0</v>
      </c>
      <c r="N164" s="69"/>
      <c r="O164" s="65" t="str">
        <f>IF($A164="вк","В/К",(IF(N164=0,"0",(IF(SUMIF(Очки!$A$2:$A$54,N164,Очки!$B$2:$B$54)=0," ",SUMIF(Очки!$A$2:$A$54,N164,Очки!$B$2:$B$54))+IF(N164="ОРГ",0,$C164)))))</f>
        <v>0</v>
      </c>
      <c r="P164" s="69"/>
      <c r="Q164" s="65" t="str">
        <f>IF($A164="вк","В/К",(IF(P164=0,"0",(IF(SUMIF(Очки!$A$2:$A$54,P164,Очки!$B$2:$B$54)=0," ",SUMIF(Очки!$A$2:$A$54,P164,Очки!$B$2:$B$54))+IF(P164="ОРГ",0,$C164)))))</f>
        <v>0</v>
      </c>
      <c r="R164" s="69"/>
      <c r="S164" s="65" t="str">
        <f>IF($A164="вк","В/К",(IF(R164=0,"0",(IF(SUMIF(Очки!$A$2:$A$54,R164,Очки!$B$2:$B$54)=0," ",SUMIF(Очки!$A$2:$A$54,R164,Очки!$B$2:$B$54))+IF(R164="ОРГ",0,$C164)))))</f>
        <v>0</v>
      </c>
      <c r="T164" s="69"/>
      <c r="U164" s="65" t="str">
        <f>IF($A164="вк","В/К",(IF(T164=0,"0",(IF(SUMIF(Очки!$A$2:$A$54,T164,Очки!$B$2:$B$54)=0," ",SUMIF(Очки!$A$2:$A$54,T164,Очки!$B$2:$B$54))+IF(T164="ОРГ",0,$C164)))))</f>
        <v>0</v>
      </c>
      <c r="V164" s="69"/>
      <c r="W164" s="65" t="str">
        <f>IF($A164="вк","В/К",(IF(V164=0,"0",(IF(SUMIF(Очки!$A$2:$A$54,V164,Очки!$B$2:$B$54)=0," ",SUMIF(Очки!$A$2:$A$54,V164,Очки!$B$2:$B$54))+IF(V164="ОРГ",0,$C164)))))</f>
        <v>0</v>
      </c>
      <c r="X164" s="69"/>
      <c r="Y164" s="65" t="str">
        <f>IF($A164="вк","В/К",(IF(X164=0,"0",(IF(SUMIF(Очки!$A$2:$A$54,X164,Очки!$B$2:$B$54)=0," ",SUMIF(Очки!$A$2:$A$54,X164,Очки!$B$2:$B$54))+IF(X164="ОРГ",0,$C164)))))</f>
        <v>0</v>
      </c>
      <c r="Z164" s="69"/>
      <c r="AA164" s="65" t="str">
        <f>IF($A164="вк","В/К",(IF(Z164=0,"0",(IF(SUMIF(Очки!$A$2:$A$54,Z164,Очки!$B$2:$B$54)=0," ",SUMIF(Очки!$A$2:$A$54,Z164,Очки!$B$2:$B$54))+IF(Z164="ОРГ",0,$C164)))))</f>
        <v>0</v>
      </c>
      <c r="AB164" s="69"/>
      <c r="AC164" s="65" t="str">
        <f>IF($A164="вк","В/К",(IF(AB164=0,"0",(IF(SUMIF(Очки!$A$2:$A$54,AB164,Очки!$B$2:$B$54)=0," ",SUMIF(Очки!$A$2:$A$54,AB164,Очки!$B$2:$B$54))+IF(AB164="ОРГ",0,$C164)))))</f>
        <v>0</v>
      </c>
      <c r="AD164" s="69"/>
      <c r="AE164" s="65" t="str">
        <f>IF($A164="вк","В/К",(IF(AD164=0,"0",(IF(SUMIF(Очки!$A$2:$A$54,AD164,Очки!$B$2:$B$54)=0," ",SUMIF(Очки!$A$2:$A$54,AD164,Очки!$B$2:$B$54))+IF(AD164="ОРГ",0,$C164)))))</f>
        <v>0</v>
      </c>
      <c r="AF164" s="69"/>
      <c r="AG164" s="65" t="str">
        <f>IF($A164="вк","В/К",(IF(AF164=0,"0",(IF(SUMIF(Очки!$A$2:$A$54,AF164,Очки!$B$2:$B$54)=0," ",SUMIF(Очки!$A$2:$A$54,AF164,Очки!$B$2:$B$54))+IF(AF164="ОРГ",0,$C164)))))</f>
        <v>0</v>
      </c>
      <c r="AH164" s="69"/>
      <c r="AI164" s="65" t="str">
        <f>IF($A164="вк","В/К",(IF(AH164=0,"0",(IF(SUMIF(Очки!$A$2:$A$54,AH164,Очки!$B$2:$B$54)=0," ",SUMIF(Очки!$A$2:$A$54,AH164,Очки!$B$2:$B$54))+IF(AH164="ОРГ",0,$C164)))))</f>
        <v>0</v>
      </c>
    </row>
    <row r="165" spans="1:40" s="79" customFormat="1" ht="13.5" customHeight="1" x14ac:dyDescent="0.2">
      <c r="A165" s="76" t="s">
        <v>125</v>
      </c>
      <c r="B165" s="59">
        <f t="shared" si="8"/>
        <v>0</v>
      </c>
      <c r="C165" s="66">
        <f>SUMIF(Коэффициенты!$A$2:$A$68,D165,Коэффициенты!$B$2:$B$68)</f>
        <v>0</v>
      </c>
      <c r="D165" s="67">
        <f t="shared" si="9"/>
        <v>18</v>
      </c>
      <c r="E165" s="67">
        <v>1998</v>
      </c>
      <c r="F165" s="75" t="s">
        <v>146</v>
      </c>
      <c r="G165" s="75"/>
      <c r="H165" s="69"/>
      <c r="I165" s="65" t="str">
        <f>IF($A165="вк","В/К",(IF(H165=0,"0",(IF(SUMIF(Очки!$A$2:$A$54,H165,Очки!$B$2:$B$54)=0," ",SUMIF(Очки!$A$2:$A$54,H165,Очки!$B$2:$B$54))+IF(H165="ОРГ",0,$C165)))))</f>
        <v>0</v>
      </c>
      <c r="J165" s="69"/>
      <c r="K165" s="65" t="str">
        <f>IF($A165="вк","В/К",(IF(J165=0,"0",(IF(SUMIF(Очки!$A$2:$A$54,J165,Очки!$B$2:$B$54)=0," ",SUMIF(Очки!$A$2:$A$54,J165,Очки!$B$2:$B$54))+IF(J165="ОРГ",0,$C165)))))</f>
        <v>0</v>
      </c>
      <c r="L165" s="69"/>
      <c r="M165" s="65" t="str">
        <f>IF($A165="вк","В/К",(IF(L165=0,"0",(IF(SUMIF(Очки!$A$2:$A$54,L165,Очки!$B$2:$B$54)=0," ",SUMIF(Очки!$A$2:$A$54,L165,Очки!$B$2:$B$54))+IF(L165="ОРГ",0,$C165)))))</f>
        <v>0</v>
      </c>
      <c r="N165" s="69"/>
      <c r="O165" s="65" t="str">
        <f>IF($A165="вк","В/К",(IF(N165=0,"0",(IF(SUMIF(Очки!$A$2:$A$54,N165,Очки!$B$2:$B$54)=0," ",SUMIF(Очки!$A$2:$A$54,N165,Очки!$B$2:$B$54))+IF(N165="ОРГ",0,$C165)))))</f>
        <v>0</v>
      </c>
      <c r="P165" s="69"/>
      <c r="Q165" s="65" t="str">
        <f>IF($A165="вк","В/К",(IF(P165=0,"0",(IF(SUMIF(Очки!$A$2:$A$54,P165,Очки!$B$2:$B$54)=0," ",SUMIF(Очки!$A$2:$A$54,P165,Очки!$B$2:$B$54))+IF(P165="ОРГ",0,$C165)))))</f>
        <v>0</v>
      </c>
      <c r="R165" s="69"/>
      <c r="S165" s="65" t="str">
        <f>IF($A165="вк","В/К",(IF(R165=0,"0",(IF(SUMIF(Очки!$A$2:$A$54,R165,Очки!$B$2:$B$54)=0," ",SUMIF(Очки!$A$2:$A$54,R165,Очки!$B$2:$B$54))+IF(R165="ОРГ",0,$C165)))))</f>
        <v>0</v>
      </c>
      <c r="T165" s="69"/>
      <c r="U165" s="65" t="str">
        <f>IF($A165="вк","В/К",(IF(T165=0,"0",(IF(SUMIF(Очки!$A$2:$A$54,T165,Очки!$B$2:$B$54)=0," ",SUMIF(Очки!$A$2:$A$54,T165,Очки!$B$2:$B$54))+IF(T165="ОРГ",0,$C165)))))</f>
        <v>0</v>
      </c>
      <c r="V165" s="69"/>
      <c r="W165" s="65" t="str">
        <f>IF($A165="вк","В/К",(IF(V165=0,"0",(IF(SUMIF(Очки!$A$2:$A$54,V165,Очки!$B$2:$B$54)=0," ",SUMIF(Очки!$A$2:$A$54,V165,Очки!$B$2:$B$54))+IF(V165="ОРГ",0,$C165)))))</f>
        <v>0</v>
      </c>
      <c r="X165" s="69"/>
      <c r="Y165" s="65" t="str">
        <f>IF($A165="вк","В/К",(IF(X165=0,"0",(IF(SUMIF(Очки!$A$2:$A$54,X165,Очки!$B$2:$B$54)=0," ",SUMIF(Очки!$A$2:$A$54,X165,Очки!$B$2:$B$54))+IF(X165="ОРГ",0,$C165)))))</f>
        <v>0</v>
      </c>
      <c r="Z165" s="69"/>
      <c r="AA165" s="65" t="str">
        <f>IF($A165="вк","В/К",(IF(Z165=0,"0",(IF(SUMIF(Очки!$A$2:$A$54,Z165,Очки!$B$2:$B$54)=0," ",SUMIF(Очки!$A$2:$A$54,Z165,Очки!$B$2:$B$54))+IF(Z165="ОРГ",0,$C165)))))</f>
        <v>0</v>
      </c>
      <c r="AB165" s="69"/>
      <c r="AC165" s="65" t="str">
        <f>IF($A165="вк","В/К",(IF(AB165=0,"0",(IF(SUMIF(Очки!$A$2:$A$54,AB165,Очки!$B$2:$B$54)=0," ",SUMIF(Очки!$A$2:$A$54,AB165,Очки!$B$2:$B$54))+IF(AB165="ОРГ",0,$C165)))))</f>
        <v>0</v>
      </c>
      <c r="AD165" s="69"/>
      <c r="AE165" s="65" t="str">
        <f>IF($A165="вк","В/К",(IF(AD165=0,"0",(IF(SUMIF(Очки!$A$2:$A$54,AD165,Очки!$B$2:$B$54)=0," ",SUMIF(Очки!$A$2:$A$54,AD165,Очки!$B$2:$B$54))+IF(AD165="ОРГ",0,$C165)))))</f>
        <v>0</v>
      </c>
      <c r="AF165" s="69"/>
      <c r="AG165" s="65" t="str">
        <f>IF($A165="вк","В/К",(IF(AF165=0,"0",(IF(SUMIF(Очки!$A$2:$A$54,AF165,Очки!$B$2:$B$54)=0," ",SUMIF(Очки!$A$2:$A$54,AF165,Очки!$B$2:$B$54))+IF(AF165="ОРГ",0,$C165)))))</f>
        <v>0</v>
      </c>
      <c r="AH165" s="69"/>
      <c r="AI165" s="65" t="str">
        <f>IF($A165="вк","В/К",(IF(AH165=0,"0",(IF(SUMIF(Очки!$A$2:$A$54,AH165,Очки!$B$2:$B$54)=0," ",SUMIF(Очки!$A$2:$A$54,AH165,Очки!$B$2:$B$54))+IF(AH165="ОРГ",0,$C165)))))</f>
        <v>0</v>
      </c>
      <c r="AJ165"/>
      <c r="AK165"/>
      <c r="AL165"/>
      <c r="AM165"/>
      <c r="AN165"/>
    </row>
    <row r="166" spans="1:40" s="80" customFormat="1" ht="13.5" customHeight="1" x14ac:dyDescent="0.2">
      <c r="A166" s="76" t="s">
        <v>125</v>
      </c>
      <c r="B166" s="59">
        <f t="shared" ref="B166:B176" si="10">SUM(I166,K166,M166,O166,Q166,S166,U166,W166,Y166,AA166,AC166,AE166,AG166,AI166)</f>
        <v>0</v>
      </c>
      <c r="C166" s="66">
        <f>SUMIF(Коэффициенты!$A$2:$A$68,D166,Коэффициенты!$B$2:$B$68)</f>
        <v>0</v>
      </c>
      <c r="D166" s="67">
        <f t="shared" ref="D166:D176" si="11">$D$1-E166</f>
        <v>29</v>
      </c>
      <c r="E166" s="67">
        <v>1987</v>
      </c>
      <c r="F166" s="75" t="s">
        <v>148</v>
      </c>
      <c r="G166" s="75"/>
      <c r="H166" s="69"/>
      <c r="I166" s="65" t="str">
        <f>IF($A166="вк","В/К",(IF(H166=0,"0",(IF(SUMIF(Очки!$A$2:$A$54,H166,Очки!$B$2:$B$54)=0," ",SUMIF(Очки!$A$2:$A$54,H166,Очки!$B$2:$B$54))+IF(H166="ОРГ",0,$C166)))))</f>
        <v>0</v>
      </c>
      <c r="J166" s="69"/>
      <c r="K166" s="65" t="str">
        <f>IF($A166="вк","В/К",(IF(J166=0,"0",(IF(SUMIF(Очки!$A$2:$A$54,J166,Очки!$B$2:$B$54)=0," ",SUMIF(Очки!$A$2:$A$54,J166,Очки!$B$2:$B$54))+IF(J166="ОРГ",0,$C166)))))</f>
        <v>0</v>
      </c>
      <c r="L166" s="69"/>
      <c r="M166" s="65" t="str">
        <f>IF($A166="вк","В/К",(IF(L166=0,"0",(IF(SUMIF(Очки!$A$2:$A$54,L166,Очки!$B$2:$B$54)=0," ",SUMIF(Очки!$A$2:$A$54,L166,Очки!$B$2:$B$54))+IF(L166="ОРГ",0,$C166)))))</f>
        <v>0</v>
      </c>
      <c r="N166" s="69"/>
      <c r="O166" s="65" t="str">
        <f>IF($A166="вк","В/К",(IF(N166=0,"0",(IF(SUMIF(Очки!$A$2:$A$54,N166,Очки!$B$2:$B$54)=0," ",SUMIF(Очки!$A$2:$A$54,N166,Очки!$B$2:$B$54))+IF(N166="ОРГ",0,$C166)))))</f>
        <v>0</v>
      </c>
      <c r="P166" s="69"/>
      <c r="Q166" s="65" t="str">
        <f>IF($A166="вк","В/К",(IF(P166=0,"0",(IF(SUMIF(Очки!$A$2:$A$54,P166,Очки!$B$2:$B$54)=0," ",SUMIF(Очки!$A$2:$A$54,P166,Очки!$B$2:$B$54))+IF(P166="ОРГ",0,$C166)))))</f>
        <v>0</v>
      </c>
      <c r="R166" s="69"/>
      <c r="S166" s="65" t="str">
        <f>IF($A166="вк","В/К",(IF(R166=0,"0",(IF(SUMIF(Очки!$A$2:$A$54,R166,Очки!$B$2:$B$54)=0," ",SUMIF(Очки!$A$2:$A$54,R166,Очки!$B$2:$B$54))+IF(R166="ОРГ",0,$C166)))))</f>
        <v>0</v>
      </c>
      <c r="T166" s="69"/>
      <c r="U166" s="65" t="str">
        <f>IF($A166="вк","В/К",(IF(T166=0,"0",(IF(SUMIF(Очки!$A$2:$A$54,T166,Очки!$B$2:$B$54)=0," ",SUMIF(Очки!$A$2:$A$54,T166,Очки!$B$2:$B$54))+IF(T166="ОРГ",0,$C166)))))</f>
        <v>0</v>
      </c>
      <c r="V166" s="69"/>
      <c r="W166" s="65" t="str">
        <f>IF($A166="вк","В/К",(IF(V166=0,"0",(IF(SUMIF(Очки!$A$2:$A$54,V166,Очки!$B$2:$B$54)=0," ",SUMIF(Очки!$A$2:$A$54,V166,Очки!$B$2:$B$54))+IF(V166="ОРГ",0,$C166)))))</f>
        <v>0</v>
      </c>
      <c r="X166" s="69"/>
      <c r="Y166" s="65" t="str">
        <f>IF($A166="вк","В/К",(IF(X166=0,"0",(IF(SUMIF(Очки!$A$2:$A$54,X166,Очки!$B$2:$B$54)=0," ",SUMIF(Очки!$A$2:$A$54,X166,Очки!$B$2:$B$54))+IF(X166="ОРГ",0,$C166)))))</f>
        <v>0</v>
      </c>
      <c r="Z166" s="69"/>
      <c r="AA166" s="65" t="str">
        <f>IF($A166="вк","В/К",(IF(Z166=0,"0",(IF(SUMIF(Очки!$A$2:$A$54,Z166,Очки!$B$2:$B$54)=0," ",SUMIF(Очки!$A$2:$A$54,Z166,Очки!$B$2:$B$54))+IF(Z166="ОРГ",0,$C166)))))</f>
        <v>0</v>
      </c>
      <c r="AB166" s="69"/>
      <c r="AC166" s="65" t="str">
        <f>IF($A166="вк","В/К",(IF(AB166=0,"0",(IF(SUMIF(Очки!$A$2:$A$54,AB166,Очки!$B$2:$B$54)=0," ",SUMIF(Очки!$A$2:$A$54,AB166,Очки!$B$2:$B$54))+IF(AB166="ОРГ",0,$C166)))))</f>
        <v>0</v>
      </c>
      <c r="AD166" s="69"/>
      <c r="AE166" s="65" t="str">
        <f>IF($A166="вк","В/К",(IF(AD166=0,"0",(IF(SUMIF(Очки!$A$2:$A$54,AD166,Очки!$B$2:$B$54)=0," ",SUMIF(Очки!$A$2:$A$54,AD166,Очки!$B$2:$B$54))+IF(AD166="ОРГ",0,$C166)))))</f>
        <v>0</v>
      </c>
      <c r="AF166" s="69"/>
      <c r="AG166" s="65" t="str">
        <f>IF($A166="вк","В/К",(IF(AF166=0,"0",(IF(SUMIF(Очки!$A$2:$A$54,AF166,Очки!$B$2:$B$54)=0," ",SUMIF(Очки!$A$2:$A$54,AF166,Очки!$B$2:$B$54))+IF(AF166="ОРГ",0,$C166)))))</f>
        <v>0</v>
      </c>
      <c r="AH166" s="69"/>
      <c r="AI166" s="65" t="str">
        <f>IF($A166="вк","В/К",(IF(AH166=0,"0",(IF(SUMIF(Очки!$A$2:$A$54,AH166,Очки!$B$2:$B$54)=0," ",SUMIF(Очки!$A$2:$A$54,AH166,Очки!$B$2:$B$54))+IF(AH166="ОРГ",0,$C166)))))</f>
        <v>0</v>
      </c>
      <c r="AJ166"/>
      <c r="AK166"/>
      <c r="AL166"/>
      <c r="AM166"/>
      <c r="AN166"/>
    </row>
    <row r="167" spans="1:40" s="80" customFormat="1" ht="13.5" customHeight="1" x14ac:dyDescent="0.2">
      <c r="A167" s="76" t="s">
        <v>125</v>
      </c>
      <c r="B167" s="59">
        <f t="shared" si="10"/>
        <v>0</v>
      </c>
      <c r="C167" s="66">
        <f>SUMIF(Коэффициенты!$A$2:$A$68,D167,Коэффициенты!$B$2:$B$68)</f>
        <v>0</v>
      </c>
      <c r="D167" s="67">
        <f t="shared" si="11"/>
        <v>24</v>
      </c>
      <c r="E167" s="67">
        <v>1992</v>
      </c>
      <c r="F167" s="75" t="s">
        <v>149</v>
      </c>
      <c r="G167" s="75"/>
      <c r="H167" s="69"/>
      <c r="I167" s="65" t="str">
        <f>IF($A167="вк","В/К",(IF(H167=0,"0",(IF(SUMIF(Очки!$A$2:$A$54,H167,Очки!$B$2:$B$54)=0," ",SUMIF(Очки!$A$2:$A$54,H167,Очки!$B$2:$B$54))+IF(H167="ОРГ",0,$C167)))))</f>
        <v>0</v>
      </c>
      <c r="J167" s="69"/>
      <c r="K167" s="65" t="str">
        <f>IF($A167="вк","В/К",(IF(J167=0,"0",(IF(SUMIF(Очки!$A$2:$A$54,J167,Очки!$B$2:$B$54)=0," ",SUMIF(Очки!$A$2:$A$54,J167,Очки!$B$2:$B$54))+IF(J167="ОРГ",0,$C167)))))</f>
        <v>0</v>
      </c>
      <c r="L167" s="69"/>
      <c r="M167" s="65" t="str">
        <f>IF($A167="вк","В/К",(IF(L167=0,"0",(IF(SUMIF(Очки!$A$2:$A$54,L167,Очки!$B$2:$B$54)=0," ",SUMIF(Очки!$A$2:$A$54,L167,Очки!$B$2:$B$54))+IF(L167="ОРГ",0,$C167)))))</f>
        <v>0</v>
      </c>
      <c r="N167" s="69"/>
      <c r="O167" s="65" t="str">
        <f>IF($A167="вк","В/К",(IF(N167=0,"0",(IF(SUMIF(Очки!$A$2:$A$54,N167,Очки!$B$2:$B$54)=0," ",SUMIF(Очки!$A$2:$A$54,N167,Очки!$B$2:$B$54))+IF(N167="ОРГ",0,$C167)))))</f>
        <v>0</v>
      </c>
      <c r="P167" s="69"/>
      <c r="Q167" s="65" t="str">
        <f>IF($A167="вк","В/К",(IF(P167=0,"0",(IF(SUMIF(Очки!$A$2:$A$54,P167,Очки!$B$2:$B$54)=0," ",SUMIF(Очки!$A$2:$A$54,P167,Очки!$B$2:$B$54))+IF(P167="ОРГ",0,$C167)))))</f>
        <v>0</v>
      </c>
      <c r="R167" s="69"/>
      <c r="S167" s="65" t="str">
        <f>IF($A167="вк","В/К",(IF(R167=0,"0",(IF(SUMIF(Очки!$A$2:$A$54,R167,Очки!$B$2:$B$54)=0," ",SUMIF(Очки!$A$2:$A$54,R167,Очки!$B$2:$B$54))+IF(R167="ОРГ",0,$C167)))))</f>
        <v>0</v>
      </c>
      <c r="T167" s="69"/>
      <c r="U167" s="65" t="str">
        <f>IF($A167="вк","В/К",(IF(T167=0,"0",(IF(SUMIF(Очки!$A$2:$A$54,T167,Очки!$B$2:$B$54)=0," ",SUMIF(Очки!$A$2:$A$54,T167,Очки!$B$2:$B$54))+IF(T167="ОРГ",0,$C167)))))</f>
        <v>0</v>
      </c>
      <c r="V167" s="69"/>
      <c r="W167" s="65" t="str">
        <f>IF($A167="вк","В/К",(IF(V167=0,"0",(IF(SUMIF(Очки!$A$2:$A$54,V167,Очки!$B$2:$B$54)=0," ",SUMIF(Очки!$A$2:$A$54,V167,Очки!$B$2:$B$54))+IF(V167="ОРГ",0,$C167)))))</f>
        <v>0</v>
      </c>
      <c r="X167" s="69"/>
      <c r="Y167" s="65" t="str">
        <f>IF($A167="вк","В/К",(IF(X167=0,"0",(IF(SUMIF(Очки!$A$2:$A$54,X167,Очки!$B$2:$B$54)=0," ",SUMIF(Очки!$A$2:$A$54,X167,Очки!$B$2:$B$54))+IF(X167="ОРГ",0,$C167)))))</f>
        <v>0</v>
      </c>
      <c r="Z167" s="69"/>
      <c r="AA167" s="65" t="str">
        <f>IF($A167="вк","В/К",(IF(Z167=0,"0",(IF(SUMIF(Очки!$A$2:$A$54,Z167,Очки!$B$2:$B$54)=0," ",SUMIF(Очки!$A$2:$A$54,Z167,Очки!$B$2:$B$54))+IF(Z167="ОРГ",0,$C167)))))</f>
        <v>0</v>
      </c>
      <c r="AB167" s="69"/>
      <c r="AC167" s="65" t="str">
        <f>IF($A167="вк","В/К",(IF(AB167=0,"0",(IF(SUMIF(Очки!$A$2:$A$54,AB167,Очки!$B$2:$B$54)=0," ",SUMIF(Очки!$A$2:$A$54,AB167,Очки!$B$2:$B$54))+IF(AB167="ОРГ",0,$C167)))))</f>
        <v>0</v>
      </c>
      <c r="AD167" s="69"/>
      <c r="AE167" s="65" t="str">
        <f>IF($A167="вк","В/К",(IF(AD167=0,"0",(IF(SUMIF(Очки!$A$2:$A$54,AD167,Очки!$B$2:$B$54)=0," ",SUMIF(Очки!$A$2:$A$54,AD167,Очки!$B$2:$B$54))+IF(AD167="ОРГ",0,$C167)))))</f>
        <v>0</v>
      </c>
      <c r="AF167" s="69"/>
      <c r="AG167" s="65" t="str">
        <f>IF($A167="вк","В/К",(IF(AF167=0,"0",(IF(SUMIF(Очки!$A$2:$A$54,AF167,Очки!$B$2:$B$54)=0," ",SUMIF(Очки!$A$2:$A$54,AF167,Очки!$B$2:$B$54))+IF(AF167="ОРГ",0,$C167)))))</f>
        <v>0</v>
      </c>
      <c r="AH167" s="69"/>
      <c r="AI167" s="65" t="str">
        <f>IF($A167="вк","В/К",(IF(AH167=0,"0",(IF(SUMIF(Очки!$A$2:$A$54,AH167,Очки!$B$2:$B$54)=0," ",SUMIF(Очки!$A$2:$A$54,AH167,Очки!$B$2:$B$54))+IF(AH167="ОРГ",0,$C167)))))</f>
        <v>0</v>
      </c>
      <c r="AJ167"/>
      <c r="AK167"/>
      <c r="AL167"/>
      <c r="AM167"/>
      <c r="AN167"/>
    </row>
    <row r="168" spans="1:40" s="81" customFormat="1" ht="13.5" customHeight="1" x14ac:dyDescent="0.2">
      <c r="A168" s="76" t="s">
        <v>125</v>
      </c>
      <c r="B168" s="59">
        <f t="shared" si="10"/>
        <v>0</v>
      </c>
      <c r="C168" s="66">
        <f>SUMIF(Коэффициенты!$A$2:$A$68,D168,Коэффициенты!$B$2:$B$68)</f>
        <v>0</v>
      </c>
      <c r="D168" s="67">
        <f t="shared" si="11"/>
        <v>18</v>
      </c>
      <c r="E168" s="67">
        <v>1998</v>
      </c>
      <c r="F168" s="75" t="s">
        <v>150</v>
      </c>
      <c r="G168" s="75" t="s">
        <v>111</v>
      </c>
      <c r="H168" s="69"/>
      <c r="I168" s="65" t="str">
        <f>IF($A168="вк","В/К",(IF(H168=0,"0",(IF(SUMIF(Очки!$A$2:$A$54,H168,Очки!$B$2:$B$54)=0," ",SUMIF(Очки!$A$2:$A$54,H168,Очки!$B$2:$B$54))+IF(H168="ОРГ",0,$C168)))))</f>
        <v>0</v>
      </c>
      <c r="J168" s="69"/>
      <c r="K168" s="65" t="str">
        <f>IF($A168="вк","В/К",(IF(J168=0,"0",(IF(SUMIF(Очки!$A$2:$A$54,J168,Очки!$B$2:$B$54)=0," ",SUMIF(Очки!$A$2:$A$54,J168,Очки!$B$2:$B$54))+IF(J168="ОРГ",0,$C168)))))</f>
        <v>0</v>
      </c>
      <c r="L168" s="69"/>
      <c r="M168" s="65" t="str">
        <f>IF($A168="вк","В/К",(IF(L168=0,"0",(IF(SUMIF(Очки!$A$2:$A$54,L168,Очки!$B$2:$B$54)=0," ",SUMIF(Очки!$A$2:$A$54,L168,Очки!$B$2:$B$54))+IF(L168="ОРГ",0,$C168)))))</f>
        <v>0</v>
      </c>
      <c r="N168" s="69"/>
      <c r="O168" s="65" t="str">
        <f>IF($A168="вк","В/К",(IF(N168=0,"0",(IF(SUMIF(Очки!$A$2:$A$54,N168,Очки!$B$2:$B$54)=0," ",SUMIF(Очки!$A$2:$A$54,N168,Очки!$B$2:$B$54))+IF(N168="ОРГ",0,$C168)))))</f>
        <v>0</v>
      </c>
      <c r="P168" s="69"/>
      <c r="Q168" s="65" t="str">
        <f>IF($A168="вк","В/К",(IF(P168=0,"0",(IF(SUMIF(Очки!$A$2:$A$54,P168,Очки!$B$2:$B$54)=0," ",SUMIF(Очки!$A$2:$A$54,P168,Очки!$B$2:$B$54))+IF(P168="ОРГ",0,$C168)))))</f>
        <v>0</v>
      </c>
      <c r="R168" s="69"/>
      <c r="S168" s="65" t="str">
        <f>IF($A168="вк","В/К",(IF(R168=0,"0",(IF(SUMIF(Очки!$A$2:$A$54,R168,Очки!$B$2:$B$54)=0," ",SUMIF(Очки!$A$2:$A$54,R168,Очки!$B$2:$B$54))+IF(R168="ОРГ",0,$C168)))))</f>
        <v>0</v>
      </c>
      <c r="T168" s="69"/>
      <c r="U168" s="65" t="str">
        <f>IF($A168="вк","В/К",(IF(T168=0,"0",(IF(SUMIF(Очки!$A$2:$A$54,T168,Очки!$B$2:$B$54)=0," ",SUMIF(Очки!$A$2:$A$54,T168,Очки!$B$2:$B$54))+IF(T168="ОРГ",0,$C168)))))</f>
        <v>0</v>
      </c>
      <c r="V168" s="69"/>
      <c r="W168" s="65" t="str">
        <f>IF($A168="вк","В/К",(IF(V168=0,"0",(IF(SUMIF(Очки!$A$2:$A$54,V168,Очки!$B$2:$B$54)=0," ",SUMIF(Очки!$A$2:$A$54,V168,Очки!$B$2:$B$54))+IF(V168="ОРГ",0,$C168)))))</f>
        <v>0</v>
      </c>
      <c r="X168" s="69"/>
      <c r="Y168" s="65" t="str">
        <f>IF($A168="вк","В/К",(IF(X168=0,"0",(IF(SUMIF(Очки!$A$2:$A$54,X168,Очки!$B$2:$B$54)=0," ",SUMIF(Очки!$A$2:$A$54,X168,Очки!$B$2:$B$54))+IF(X168="ОРГ",0,$C168)))))</f>
        <v>0</v>
      </c>
      <c r="Z168" s="69"/>
      <c r="AA168" s="65" t="str">
        <f>IF($A168="вк","В/К",(IF(Z168=0,"0",(IF(SUMIF(Очки!$A$2:$A$54,Z168,Очки!$B$2:$B$54)=0," ",SUMIF(Очки!$A$2:$A$54,Z168,Очки!$B$2:$B$54))+IF(Z168="ОРГ",0,$C168)))))</f>
        <v>0</v>
      </c>
      <c r="AB168" s="69"/>
      <c r="AC168" s="65" t="str">
        <f>IF($A168="вк","В/К",(IF(AB168=0,"0",(IF(SUMIF(Очки!$A$2:$A$54,AB168,Очки!$B$2:$B$54)=0," ",SUMIF(Очки!$A$2:$A$54,AB168,Очки!$B$2:$B$54))+IF(AB168="ОРГ",0,$C168)))))</f>
        <v>0</v>
      </c>
      <c r="AD168" s="69"/>
      <c r="AE168" s="65" t="str">
        <f>IF($A168="вк","В/К",(IF(AD168=0,"0",(IF(SUMIF(Очки!$A$2:$A$54,AD168,Очки!$B$2:$B$54)=0," ",SUMIF(Очки!$A$2:$A$54,AD168,Очки!$B$2:$B$54))+IF(AD168="ОРГ",0,$C168)))))</f>
        <v>0</v>
      </c>
      <c r="AF168" s="69"/>
      <c r="AG168" s="65" t="str">
        <f>IF($A168="вк","В/К",(IF(AF168=0,"0",(IF(SUMIF(Очки!$A$2:$A$54,AF168,Очки!$B$2:$B$54)=0," ",SUMIF(Очки!$A$2:$A$54,AF168,Очки!$B$2:$B$54))+IF(AF168="ОРГ",0,$C168)))))</f>
        <v>0</v>
      </c>
      <c r="AH168" s="69"/>
      <c r="AI168" s="65" t="str">
        <f>IF($A168="вк","В/К",(IF(AH168=0,"0",(IF(SUMIF(Очки!$A$2:$A$54,AH168,Очки!$B$2:$B$54)=0," ",SUMIF(Очки!$A$2:$A$54,AH168,Очки!$B$2:$B$54))+IF(AH168="ОРГ",0,$C168)))))</f>
        <v>0</v>
      </c>
      <c r="AJ168"/>
      <c r="AK168"/>
      <c r="AL168"/>
      <c r="AM168"/>
      <c r="AN168"/>
    </row>
    <row r="169" spans="1:40" s="81" customFormat="1" ht="13.5" customHeight="1" x14ac:dyDescent="0.2">
      <c r="A169" s="76" t="s">
        <v>125</v>
      </c>
      <c r="B169" s="59">
        <f t="shared" si="10"/>
        <v>0</v>
      </c>
      <c r="C169" s="66">
        <f>SUMIF(Коэффициенты!$A$2:$A$68,D169,Коэффициенты!$B$2:$B$68)</f>
        <v>0</v>
      </c>
      <c r="D169" s="67">
        <f t="shared" si="11"/>
        <v>27</v>
      </c>
      <c r="E169" s="67">
        <v>1989</v>
      </c>
      <c r="F169" s="75" t="s">
        <v>151</v>
      </c>
      <c r="G169" s="75" t="s">
        <v>26</v>
      </c>
      <c r="H169" s="69"/>
      <c r="I169" s="65" t="str">
        <f>IF($A169="вк","В/К",(IF(H169=0,"0",(IF(SUMIF(Очки!$A$2:$A$54,H169,Очки!$B$2:$B$54)=0," ",SUMIF(Очки!$A$2:$A$54,H169,Очки!$B$2:$B$54))+IF(H169="ОРГ",0,$C169)))))</f>
        <v>0</v>
      </c>
      <c r="J169" s="69"/>
      <c r="K169" s="65" t="str">
        <f>IF($A169="вк","В/К",(IF(J169=0,"0",(IF(SUMIF(Очки!$A$2:$A$54,J169,Очки!$B$2:$B$54)=0," ",SUMIF(Очки!$A$2:$A$54,J169,Очки!$B$2:$B$54))+IF(J169="ОРГ",0,$C169)))))</f>
        <v>0</v>
      </c>
      <c r="L169" s="69"/>
      <c r="M169" s="65" t="str">
        <f>IF($A169="вк","В/К",(IF(L169=0,"0",(IF(SUMIF(Очки!$A$2:$A$54,L169,Очки!$B$2:$B$54)=0," ",SUMIF(Очки!$A$2:$A$54,L169,Очки!$B$2:$B$54))+IF(L169="ОРГ",0,$C169)))))</f>
        <v>0</v>
      </c>
      <c r="N169" s="69"/>
      <c r="O169" s="65" t="str">
        <f>IF($A169="вк","В/К",(IF(N169=0,"0",(IF(SUMIF(Очки!$A$2:$A$54,N169,Очки!$B$2:$B$54)=0," ",SUMIF(Очки!$A$2:$A$54,N169,Очки!$B$2:$B$54))+IF(N169="ОРГ",0,$C169)))))</f>
        <v>0</v>
      </c>
      <c r="P169" s="69"/>
      <c r="Q169" s="65" t="str">
        <f>IF($A169="вк","В/К",(IF(P169=0,"0",(IF(SUMIF(Очки!$A$2:$A$54,P169,Очки!$B$2:$B$54)=0," ",SUMIF(Очки!$A$2:$A$54,P169,Очки!$B$2:$B$54))+IF(P169="ОРГ",0,$C169)))))</f>
        <v>0</v>
      </c>
      <c r="R169" s="69"/>
      <c r="S169" s="65" t="str">
        <f>IF($A169="вк","В/К",(IF(R169=0,"0",(IF(SUMIF(Очки!$A$2:$A$54,R169,Очки!$B$2:$B$54)=0," ",SUMIF(Очки!$A$2:$A$54,R169,Очки!$B$2:$B$54))+IF(R169="ОРГ",0,$C169)))))</f>
        <v>0</v>
      </c>
      <c r="T169" s="69"/>
      <c r="U169" s="65" t="str">
        <f>IF($A169="вк","В/К",(IF(T169=0,"0",(IF(SUMIF(Очки!$A$2:$A$54,T169,Очки!$B$2:$B$54)=0," ",SUMIF(Очки!$A$2:$A$54,T169,Очки!$B$2:$B$54))+IF(T169="ОРГ",0,$C169)))))</f>
        <v>0</v>
      </c>
      <c r="V169" s="69"/>
      <c r="W169" s="65" t="str">
        <f>IF($A169="вк","В/К",(IF(V169=0,"0",(IF(SUMIF(Очки!$A$2:$A$54,V169,Очки!$B$2:$B$54)=0," ",SUMIF(Очки!$A$2:$A$54,V169,Очки!$B$2:$B$54))+IF(V169="ОРГ",0,$C169)))))</f>
        <v>0</v>
      </c>
      <c r="X169" s="69"/>
      <c r="Y169" s="65" t="str">
        <f>IF($A169="вк","В/К",(IF(X169=0,"0",(IF(SUMIF(Очки!$A$2:$A$54,X169,Очки!$B$2:$B$54)=0," ",SUMIF(Очки!$A$2:$A$54,X169,Очки!$B$2:$B$54))+IF(X169="ОРГ",0,$C169)))))</f>
        <v>0</v>
      </c>
      <c r="Z169" s="69"/>
      <c r="AA169" s="65" t="str">
        <f>IF($A169="вк","В/К",(IF(Z169=0,"0",(IF(SUMIF(Очки!$A$2:$A$54,Z169,Очки!$B$2:$B$54)=0," ",SUMIF(Очки!$A$2:$A$54,Z169,Очки!$B$2:$B$54))+IF(Z169="ОРГ",0,$C169)))))</f>
        <v>0</v>
      </c>
      <c r="AB169" s="69"/>
      <c r="AC169" s="65" t="str">
        <f>IF($A169="вк","В/К",(IF(AB169=0,"0",(IF(SUMIF(Очки!$A$2:$A$54,AB169,Очки!$B$2:$B$54)=0," ",SUMIF(Очки!$A$2:$A$54,AB169,Очки!$B$2:$B$54))+IF(AB169="ОРГ",0,$C169)))))</f>
        <v>0</v>
      </c>
      <c r="AD169" s="69"/>
      <c r="AE169" s="65" t="str">
        <f>IF($A169="вк","В/К",(IF(AD169=0,"0",(IF(SUMIF(Очки!$A$2:$A$54,AD169,Очки!$B$2:$B$54)=0," ",SUMIF(Очки!$A$2:$A$54,AD169,Очки!$B$2:$B$54))+IF(AD169="ОРГ",0,$C169)))))</f>
        <v>0</v>
      </c>
      <c r="AF169" s="69"/>
      <c r="AG169" s="65" t="str">
        <f>IF($A169="вк","В/К",(IF(AF169=0,"0",(IF(SUMIF(Очки!$A$2:$A$54,AF169,Очки!$B$2:$B$54)=0," ",SUMIF(Очки!$A$2:$A$54,AF169,Очки!$B$2:$B$54))+IF(AF169="ОРГ",0,$C169)))))</f>
        <v>0</v>
      </c>
      <c r="AH169" s="69"/>
      <c r="AI169" s="65" t="str">
        <f>IF($A169="вк","В/К",(IF(AH169=0,"0",(IF(SUMIF(Очки!$A$2:$A$54,AH169,Очки!$B$2:$B$54)=0," ",SUMIF(Очки!$A$2:$A$54,AH169,Очки!$B$2:$B$54))+IF(AH169="ОРГ",0,$C169)))))</f>
        <v>0</v>
      </c>
      <c r="AJ169"/>
      <c r="AK169"/>
      <c r="AL169"/>
      <c r="AM169"/>
      <c r="AN169"/>
    </row>
    <row r="170" spans="1:40" s="81" customFormat="1" ht="13.5" customHeight="1" x14ac:dyDescent="0.2">
      <c r="A170" s="76" t="s">
        <v>125</v>
      </c>
      <c r="B170" s="59">
        <f t="shared" si="10"/>
        <v>0</v>
      </c>
      <c r="C170" s="66">
        <f>SUMIF(Коэффициенты!$A$2:$A$68,D170,Коэффициенты!$B$2:$B$68)</f>
        <v>0</v>
      </c>
      <c r="D170" s="67">
        <f t="shared" si="11"/>
        <v>24</v>
      </c>
      <c r="E170" s="67">
        <v>1992</v>
      </c>
      <c r="F170" s="75" t="s">
        <v>152</v>
      </c>
      <c r="G170" s="75"/>
      <c r="H170" s="69"/>
      <c r="I170" s="65" t="str">
        <f>IF($A170="вк","В/К",(IF(H170=0,"0",(IF(SUMIF(Очки!$A$2:$A$54,H170,Очки!$B$2:$B$54)=0," ",SUMIF(Очки!$A$2:$A$54,H170,Очки!$B$2:$B$54))+IF(H170="ОРГ",0,$C170)))))</f>
        <v>0</v>
      </c>
      <c r="J170" s="69"/>
      <c r="K170" s="65" t="str">
        <f>IF($A170="вк","В/К",(IF(J170=0,"0",(IF(SUMIF(Очки!$A$2:$A$54,J170,Очки!$B$2:$B$54)=0," ",SUMIF(Очки!$A$2:$A$54,J170,Очки!$B$2:$B$54))+IF(J170="ОРГ",0,$C170)))))</f>
        <v>0</v>
      </c>
      <c r="L170" s="69"/>
      <c r="M170" s="65" t="str">
        <f>IF($A170="вк","В/К",(IF(L170=0,"0",(IF(SUMIF(Очки!$A$2:$A$54,L170,Очки!$B$2:$B$54)=0," ",SUMIF(Очки!$A$2:$A$54,L170,Очки!$B$2:$B$54))+IF(L170="ОРГ",0,$C170)))))</f>
        <v>0</v>
      </c>
      <c r="N170" s="69"/>
      <c r="O170" s="65" t="str">
        <f>IF($A170="вк","В/К",(IF(N170=0,"0",(IF(SUMIF(Очки!$A$2:$A$54,N170,Очки!$B$2:$B$54)=0," ",SUMIF(Очки!$A$2:$A$54,N170,Очки!$B$2:$B$54))+IF(N170="ОРГ",0,$C170)))))</f>
        <v>0</v>
      </c>
      <c r="P170" s="69"/>
      <c r="Q170" s="65" t="str">
        <f>IF($A170="вк","В/К",(IF(P170=0,"0",(IF(SUMIF(Очки!$A$2:$A$54,P170,Очки!$B$2:$B$54)=0," ",SUMIF(Очки!$A$2:$A$54,P170,Очки!$B$2:$B$54))+IF(P170="ОРГ",0,$C170)))))</f>
        <v>0</v>
      </c>
      <c r="R170" s="69"/>
      <c r="S170" s="65" t="str">
        <f>IF($A170="вк","В/К",(IF(R170=0,"0",(IF(SUMIF(Очки!$A$2:$A$54,R170,Очки!$B$2:$B$54)=0," ",SUMIF(Очки!$A$2:$A$54,R170,Очки!$B$2:$B$54))+IF(R170="ОРГ",0,$C170)))))</f>
        <v>0</v>
      </c>
      <c r="T170" s="69"/>
      <c r="U170" s="65" t="str">
        <f>IF($A170="вк","В/К",(IF(T170=0,"0",(IF(SUMIF(Очки!$A$2:$A$54,T170,Очки!$B$2:$B$54)=0," ",SUMIF(Очки!$A$2:$A$54,T170,Очки!$B$2:$B$54))+IF(T170="ОРГ",0,$C170)))))</f>
        <v>0</v>
      </c>
      <c r="V170" s="69"/>
      <c r="W170" s="65" t="str">
        <f>IF($A170="вк","В/К",(IF(V170=0,"0",(IF(SUMIF(Очки!$A$2:$A$54,V170,Очки!$B$2:$B$54)=0," ",SUMIF(Очки!$A$2:$A$54,V170,Очки!$B$2:$B$54))+IF(V170="ОРГ",0,$C170)))))</f>
        <v>0</v>
      </c>
      <c r="X170" s="69"/>
      <c r="Y170" s="65" t="str">
        <f>IF($A170="вк","В/К",(IF(X170=0,"0",(IF(SUMIF(Очки!$A$2:$A$54,X170,Очки!$B$2:$B$54)=0," ",SUMIF(Очки!$A$2:$A$54,X170,Очки!$B$2:$B$54))+IF(X170="ОРГ",0,$C170)))))</f>
        <v>0</v>
      </c>
      <c r="Z170" s="69"/>
      <c r="AA170" s="65" t="str">
        <f>IF($A170="вк","В/К",(IF(Z170=0,"0",(IF(SUMIF(Очки!$A$2:$A$54,Z170,Очки!$B$2:$B$54)=0," ",SUMIF(Очки!$A$2:$A$54,Z170,Очки!$B$2:$B$54))+IF(Z170="ОРГ",0,$C170)))))</f>
        <v>0</v>
      </c>
      <c r="AB170" s="69"/>
      <c r="AC170" s="65" t="str">
        <f>IF($A170="вк","В/К",(IF(AB170=0,"0",(IF(SUMIF(Очки!$A$2:$A$54,AB170,Очки!$B$2:$B$54)=0," ",SUMIF(Очки!$A$2:$A$54,AB170,Очки!$B$2:$B$54))+IF(AB170="ОРГ",0,$C170)))))</f>
        <v>0</v>
      </c>
      <c r="AD170" s="69"/>
      <c r="AE170" s="65" t="str">
        <f>IF($A170="вк","В/К",(IF(AD170=0,"0",(IF(SUMIF(Очки!$A$2:$A$54,AD170,Очки!$B$2:$B$54)=0," ",SUMIF(Очки!$A$2:$A$54,AD170,Очки!$B$2:$B$54))+IF(AD170="ОРГ",0,$C170)))))</f>
        <v>0</v>
      </c>
      <c r="AF170" s="69"/>
      <c r="AG170" s="65" t="str">
        <f>IF($A170="вк","В/К",(IF(AF170=0,"0",(IF(SUMIF(Очки!$A$2:$A$54,AF170,Очки!$B$2:$B$54)=0," ",SUMIF(Очки!$A$2:$A$54,AF170,Очки!$B$2:$B$54))+IF(AF170="ОРГ",0,$C170)))))</f>
        <v>0</v>
      </c>
      <c r="AH170" s="69"/>
      <c r="AI170" s="65" t="str">
        <f>IF($A170="вк","В/К",(IF(AH170=0,"0",(IF(SUMIF(Очки!$A$2:$A$54,AH170,Очки!$B$2:$B$54)=0," ",SUMIF(Очки!$A$2:$A$54,AH170,Очки!$B$2:$B$54))+IF(AH170="ОРГ",0,$C170)))))</f>
        <v>0</v>
      </c>
      <c r="AJ170"/>
      <c r="AK170"/>
      <c r="AL170"/>
      <c r="AM170"/>
      <c r="AN170"/>
    </row>
    <row r="171" spans="1:40" s="81" customFormat="1" ht="13.5" customHeight="1" x14ac:dyDescent="0.2">
      <c r="A171" s="76" t="s">
        <v>125</v>
      </c>
      <c r="B171" s="59">
        <f t="shared" si="10"/>
        <v>0</v>
      </c>
      <c r="C171" s="66">
        <f>SUMIF(Коэффициенты!$A$2:$A$68,D171,Коэффициенты!$B$2:$B$68)</f>
        <v>0</v>
      </c>
      <c r="D171" s="67">
        <f t="shared" si="11"/>
        <v>27</v>
      </c>
      <c r="E171" s="67">
        <v>1989</v>
      </c>
      <c r="F171" s="75" t="s">
        <v>153</v>
      </c>
      <c r="G171" s="75" t="s">
        <v>88</v>
      </c>
      <c r="H171" s="69"/>
      <c r="I171" s="65" t="str">
        <f>IF($A171="вк","В/К",(IF(H171=0,"0",(IF(SUMIF(Очки!$A$2:$A$54,H171,Очки!$B$2:$B$54)=0," ",SUMIF(Очки!$A$2:$A$54,H171,Очки!$B$2:$B$54))+IF(H171="ОРГ",0,$C171)))))</f>
        <v>0</v>
      </c>
      <c r="J171" s="69"/>
      <c r="K171" s="65" t="str">
        <f>IF($A171="вк","В/К",(IF(J171=0,"0",(IF(SUMIF(Очки!$A$2:$A$54,J171,Очки!$B$2:$B$54)=0," ",SUMIF(Очки!$A$2:$A$54,J171,Очки!$B$2:$B$54))+IF(J171="ОРГ",0,$C171)))))</f>
        <v>0</v>
      </c>
      <c r="L171" s="69"/>
      <c r="M171" s="65" t="str">
        <f>IF($A171="вк","В/К",(IF(L171=0,"0",(IF(SUMIF(Очки!$A$2:$A$54,L171,Очки!$B$2:$B$54)=0," ",SUMIF(Очки!$A$2:$A$54,L171,Очки!$B$2:$B$54))+IF(L171="ОРГ",0,$C171)))))</f>
        <v>0</v>
      </c>
      <c r="N171" s="69"/>
      <c r="O171" s="65" t="str">
        <f>IF($A171="вк","В/К",(IF(N171=0,"0",(IF(SUMIF(Очки!$A$2:$A$54,N171,Очки!$B$2:$B$54)=0," ",SUMIF(Очки!$A$2:$A$54,N171,Очки!$B$2:$B$54))+IF(N171="ОРГ",0,$C171)))))</f>
        <v>0</v>
      </c>
      <c r="P171" s="69"/>
      <c r="Q171" s="65" t="str">
        <f>IF($A171="вк","В/К",(IF(P171=0,"0",(IF(SUMIF(Очки!$A$2:$A$54,P171,Очки!$B$2:$B$54)=0," ",SUMIF(Очки!$A$2:$A$54,P171,Очки!$B$2:$B$54))+IF(P171="ОРГ",0,$C171)))))</f>
        <v>0</v>
      </c>
      <c r="R171" s="69"/>
      <c r="S171" s="65" t="str">
        <f>IF($A171="вк","В/К",(IF(R171=0,"0",(IF(SUMIF(Очки!$A$2:$A$54,R171,Очки!$B$2:$B$54)=0," ",SUMIF(Очки!$A$2:$A$54,R171,Очки!$B$2:$B$54))+IF(R171="ОРГ",0,$C171)))))</f>
        <v>0</v>
      </c>
      <c r="T171" s="69"/>
      <c r="U171" s="65" t="str">
        <f>IF($A171="вк","В/К",(IF(T171=0,"0",(IF(SUMIF(Очки!$A$2:$A$54,T171,Очки!$B$2:$B$54)=0," ",SUMIF(Очки!$A$2:$A$54,T171,Очки!$B$2:$B$54))+IF(T171="ОРГ",0,$C171)))))</f>
        <v>0</v>
      </c>
      <c r="V171" s="69"/>
      <c r="W171" s="65" t="str">
        <f>IF($A171="вк","В/К",(IF(V171=0,"0",(IF(SUMIF(Очки!$A$2:$A$54,V171,Очки!$B$2:$B$54)=0," ",SUMIF(Очки!$A$2:$A$54,V171,Очки!$B$2:$B$54))+IF(V171="ОРГ",0,$C171)))))</f>
        <v>0</v>
      </c>
      <c r="X171" s="69"/>
      <c r="Y171" s="65" t="str">
        <f>IF($A171="вк","В/К",(IF(X171=0,"0",(IF(SUMIF(Очки!$A$2:$A$54,X171,Очки!$B$2:$B$54)=0," ",SUMIF(Очки!$A$2:$A$54,X171,Очки!$B$2:$B$54))+IF(X171="ОРГ",0,$C171)))))</f>
        <v>0</v>
      </c>
      <c r="Z171" s="69"/>
      <c r="AA171" s="65" t="str">
        <f>IF($A171="вк","В/К",(IF(Z171=0,"0",(IF(SUMIF(Очки!$A$2:$A$54,Z171,Очки!$B$2:$B$54)=0," ",SUMIF(Очки!$A$2:$A$54,Z171,Очки!$B$2:$B$54))+IF(Z171="ОРГ",0,$C171)))))</f>
        <v>0</v>
      </c>
      <c r="AB171" s="69"/>
      <c r="AC171" s="65" t="str">
        <f>IF($A171="вк","В/К",(IF(AB171=0,"0",(IF(SUMIF(Очки!$A$2:$A$54,AB171,Очки!$B$2:$B$54)=0," ",SUMIF(Очки!$A$2:$A$54,AB171,Очки!$B$2:$B$54))+IF(AB171="ОРГ",0,$C171)))))</f>
        <v>0</v>
      </c>
      <c r="AD171" s="69"/>
      <c r="AE171" s="65" t="str">
        <f>IF($A171="вк","В/К",(IF(AD171=0,"0",(IF(SUMIF(Очки!$A$2:$A$54,AD171,Очки!$B$2:$B$54)=0," ",SUMIF(Очки!$A$2:$A$54,AD171,Очки!$B$2:$B$54))+IF(AD171="ОРГ",0,$C171)))))</f>
        <v>0</v>
      </c>
      <c r="AF171" s="69"/>
      <c r="AG171" s="65" t="str">
        <f>IF($A171="вк","В/К",(IF(AF171=0,"0",(IF(SUMIF(Очки!$A$2:$A$54,AF171,Очки!$B$2:$B$54)=0," ",SUMIF(Очки!$A$2:$A$54,AF171,Очки!$B$2:$B$54))+IF(AF171="ОРГ",0,$C171)))))</f>
        <v>0</v>
      </c>
      <c r="AH171" s="69"/>
      <c r="AI171" s="65" t="str">
        <f>IF($A171="вк","В/К",(IF(AH171=0,"0",(IF(SUMIF(Очки!$A$2:$A$54,AH171,Очки!$B$2:$B$54)=0," ",SUMIF(Очки!$A$2:$A$54,AH171,Очки!$B$2:$B$54))+IF(AH171="ОРГ",0,$C171)))))</f>
        <v>0</v>
      </c>
      <c r="AJ171"/>
      <c r="AK171"/>
      <c r="AL171"/>
      <c r="AM171"/>
      <c r="AN171"/>
    </row>
    <row r="172" spans="1:40" s="81" customFormat="1" ht="13.5" customHeight="1" x14ac:dyDescent="0.2">
      <c r="A172" s="76" t="s">
        <v>125</v>
      </c>
      <c r="B172" s="59">
        <f t="shared" si="10"/>
        <v>0</v>
      </c>
      <c r="C172" s="66">
        <f>SUMIF(Коэффициенты!$A$2:$A$68,D172,Коэффициенты!$B$2:$B$68)</f>
        <v>0</v>
      </c>
      <c r="D172" s="67">
        <f t="shared" si="11"/>
        <v>31</v>
      </c>
      <c r="E172" s="67">
        <v>1985</v>
      </c>
      <c r="F172" s="75" t="s">
        <v>154</v>
      </c>
      <c r="G172" s="75" t="s">
        <v>88</v>
      </c>
      <c r="H172" s="69"/>
      <c r="I172" s="65" t="str">
        <f>IF($A172="вк","В/К",(IF(H172=0,"0",(IF(SUMIF(Очки!$A$2:$A$54,H172,Очки!$B$2:$B$54)=0," ",SUMIF(Очки!$A$2:$A$54,H172,Очки!$B$2:$B$54))+IF(H172="ОРГ",0,$C172)))))</f>
        <v>0</v>
      </c>
      <c r="J172" s="69"/>
      <c r="K172" s="65" t="str">
        <f>IF($A172="вк","В/К",(IF(J172=0,"0",(IF(SUMIF(Очки!$A$2:$A$54,J172,Очки!$B$2:$B$54)=0," ",SUMIF(Очки!$A$2:$A$54,J172,Очки!$B$2:$B$54))+IF(J172="ОРГ",0,$C172)))))</f>
        <v>0</v>
      </c>
      <c r="L172" s="69"/>
      <c r="M172" s="65" t="str">
        <f>IF($A172="вк","В/К",(IF(L172=0,"0",(IF(SUMIF(Очки!$A$2:$A$54,L172,Очки!$B$2:$B$54)=0," ",SUMIF(Очки!$A$2:$A$54,L172,Очки!$B$2:$B$54))+IF(L172="ОРГ",0,$C172)))))</f>
        <v>0</v>
      </c>
      <c r="N172" s="69"/>
      <c r="O172" s="65" t="str">
        <f>IF($A172="вк","В/К",(IF(N172=0,"0",(IF(SUMIF(Очки!$A$2:$A$54,N172,Очки!$B$2:$B$54)=0," ",SUMIF(Очки!$A$2:$A$54,N172,Очки!$B$2:$B$54))+IF(N172="ОРГ",0,$C172)))))</f>
        <v>0</v>
      </c>
      <c r="P172" s="69"/>
      <c r="Q172" s="65" t="str">
        <f>IF($A172="вк","В/К",(IF(P172=0,"0",(IF(SUMIF(Очки!$A$2:$A$54,P172,Очки!$B$2:$B$54)=0," ",SUMIF(Очки!$A$2:$A$54,P172,Очки!$B$2:$B$54))+IF(P172="ОРГ",0,$C172)))))</f>
        <v>0</v>
      </c>
      <c r="R172" s="69"/>
      <c r="S172" s="65" t="str">
        <f>IF($A172="вк","В/К",(IF(R172=0,"0",(IF(SUMIF(Очки!$A$2:$A$54,R172,Очки!$B$2:$B$54)=0," ",SUMIF(Очки!$A$2:$A$54,R172,Очки!$B$2:$B$54))+IF(R172="ОРГ",0,$C172)))))</f>
        <v>0</v>
      </c>
      <c r="T172" s="69"/>
      <c r="U172" s="65" t="str">
        <f>IF($A172="вк","В/К",(IF(T172=0,"0",(IF(SUMIF(Очки!$A$2:$A$54,T172,Очки!$B$2:$B$54)=0," ",SUMIF(Очки!$A$2:$A$54,T172,Очки!$B$2:$B$54))+IF(T172="ОРГ",0,$C172)))))</f>
        <v>0</v>
      </c>
      <c r="V172" s="69"/>
      <c r="W172" s="65" t="str">
        <f>IF($A172="вк","В/К",(IF(V172=0,"0",(IF(SUMIF(Очки!$A$2:$A$54,V172,Очки!$B$2:$B$54)=0," ",SUMIF(Очки!$A$2:$A$54,V172,Очки!$B$2:$B$54))+IF(V172="ОРГ",0,$C172)))))</f>
        <v>0</v>
      </c>
      <c r="X172" s="69"/>
      <c r="Y172" s="65" t="str">
        <f>IF($A172="вк","В/К",(IF(X172=0,"0",(IF(SUMIF(Очки!$A$2:$A$54,X172,Очки!$B$2:$B$54)=0," ",SUMIF(Очки!$A$2:$A$54,X172,Очки!$B$2:$B$54))+IF(X172="ОРГ",0,$C172)))))</f>
        <v>0</v>
      </c>
      <c r="Z172" s="69"/>
      <c r="AA172" s="65" t="str">
        <f>IF($A172="вк","В/К",(IF(Z172=0,"0",(IF(SUMIF(Очки!$A$2:$A$54,Z172,Очки!$B$2:$B$54)=0," ",SUMIF(Очки!$A$2:$A$54,Z172,Очки!$B$2:$B$54))+IF(Z172="ОРГ",0,$C172)))))</f>
        <v>0</v>
      </c>
      <c r="AB172" s="69"/>
      <c r="AC172" s="65" t="str">
        <f>IF($A172="вк","В/К",(IF(AB172=0,"0",(IF(SUMIF(Очки!$A$2:$A$54,AB172,Очки!$B$2:$B$54)=0," ",SUMIF(Очки!$A$2:$A$54,AB172,Очки!$B$2:$B$54))+IF(AB172="ОРГ",0,$C172)))))</f>
        <v>0</v>
      </c>
      <c r="AD172" s="69"/>
      <c r="AE172" s="65" t="str">
        <f>IF($A172="вк","В/К",(IF(AD172=0,"0",(IF(SUMIF(Очки!$A$2:$A$54,AD172,Очки!$B$2:$B$54)=0," ",SUMIF(Очки!$A$2:$A$54,AD172,Очки!$B$2:$B$54))+IF(AD172="ОРГ",0,$C172)))))</f>
        <v>0</v>
      </c>
      <c r="AF172" s="69"/>
      <c r="AG172" s="65" t="str">
        <f>IF($A172="вк","В/К",(IF(AF172=0,"0",(IF(SUMIF(Очки!$A$2:$A$54,AF172,Очки!$B$2:$B$54)=0," ",SUMIF(Очки!$A$2:$A$54,AF172,Очки!$B$2:$B$54))+IF(AF172="ОРГ",0,$C172)))))</f>
        <v>0</v>
      </c>
      <c r="AH172" s="69"/>
      <c r="AI172" s="65" t="str">
        <f>IF($A172="вк","В/К",(IF(AH172=0,"0",(IF(SUMIF(Очки!$A$2:$A$54,AH172,Очки!$B$2:$B$54)=0," ",SUMIF(Очки!$A$2:$A$54,AH172,Очки!$B$2:$B$54))+IF(AH172="ОРГ",0,$C172)))))</f>
        <v>0</v>
      </c>
      <c r="AJ172"/>
      <c r="AK172"/>
      <c r="AL172"/>
      <c r="AM172"/>
      <c r="AN172"/>
    </row>
    <row r="173" spans="1:40" s="81" customFormat="1" ht="13.5" customHeight="1" x14ac:dyDescent="0.2">
      <c r="A173" s="76" t="s">
        <v>125</v>
      </c>
      <c r="B173" s="59">
        <f t="shared" si="10"/>
        <v>0</v>
      </c>
      <c r="C173" s="66">
        <f>SUMIF(Коэффициенты!$A$2:$A$68,D173,Коэффициенты!$B$2:$B$68)</f>
        <v>0</v>
      </c>
      <c r="D173" s="67">
        <f t="shared" si="11"/>
        <v>27</v>
      </c>
      <c r="E173" s="67">
        <v>1989</v>
      </c>
      <c r="F173" s="75" t="s">
        <v>155</v>
      </c>
      <c r="G173" s="75" t="s">
        <v>88</v>
      </c>
      <c r="H173" s="69"/>
      <c r="I173" s="65" t="str">
        <f>IF($A173="вк","В/К",(IF(H173=0,"0",(IF(SUMIF(Очки!$A$2:$A$54,H173,Очки!$B$2:$B$54)=0," ",SUMIF(Очки!$A$2:$A$54,H173,Очки!$B$2:$B$54))+IF(H173="ОРГ",0,$C173)))))</f>
        <v>0</v>
      </c>
      <c r="J173" s="69"/>
      <c r="K173" s="65" t="str">
        <f>IF($A173="вк","В/К",(IF(J173=0,"0",(IF(SUMIF(Очки!$A$2:$A$54,J173,Очки!$B$2:$B$54)=0," ",SUMIF(Очки!$A$2:$A$54,J173,Очки!$B$2:$B$54))+IF(J173="ОРГ",0,$C173)))))</f>
        <v>0</v>
      </c>
      <c r="L173" s="69"/>
      <c r="M173" s="65" t="str">
        <f>IF($A173="вк","В/К",(IF(L173=0,"0",(IF(SUMIF(Очки!$A$2:$A$54,L173,Очки!$B$2:$B$54)=0," ",SUMIF(Очки!$A$2:$A$54,L173,Очки!$B$2:$B$54))+IF(L173="ОРГ",0,$C173)))))</f>
        <v>0</v>
      </c>
      <c r="N173" s="69"/>
      <c r="O173" s="65" t="str">
        <f>IF($A173="вк","В/К",(IF(N173=0,"0",(IF(SUMIF(Очки!$A$2:$A$54,N173,Очки!$B$2:$B$54)=0," ",SUMIF(Очки!$A$2:$A$54,N173,Очки!$B$2:$B$54))+IF(N173="ОРГ",0,$C173)))))</f>
        <v>0</v>
      </c>
      <c r="P173" s="69"/>
      <c r="Q173" s="65" t="str">
        <f>IF($A173="вк","В/К",(IF(P173=0,"0",(IF(SUMIF(Очки!$A$2:$A$54,P173,Очки!$B$2:$B$54)=0," ",SUMIF(Очки!$A$2:$A$54,P173,Очки!$B$2:$B$54))+IF(P173="ОРГ",0,$C173)))))</f>
        <v>0</v>
      </c>
      <c r="R173" s="69"/>
      <c r="S173" s="65" t="str">
        <f>IF($A173="вк","В/К",(IF(R173=0,"0",(IF(SUMIF(Очки!$A$2:$A$54,R173,Очки!$B$2:$B$54)=0," ",SUMIF(Очки!$A$2:$A$54,R173,Очки!$B$2:$B$54))+IF(R173="ОРГ",0,$C173)))))</f>
        <v>0</v>
      </c>
      <c r="T173" s="69"/>
      <c r="U173" s="65" t="str">
        <f>IF($A173="вк","В/К",(IF(T173=0,"0",(IF(SUMIF(Очки!$A$2:$A$54,T173,Очки!$B$2:$B$54)=0," ",SUMIF(Очки!$A$2:$A$54,T173,Очки!$B$2:$B$54))+IF(T173="ОРГ",0,$C173)))))</f>
        <v>0</v>
      </c>
      <c r="V173" s="69"/>
      <c r="W173" s="65" t="str">
        <f>IF($A173="вк","В/К",(IF(V173=0,"0",(IF(SUMIF(Очки!$A$2:$A$54,V173,Очки!$B$2:$B$54)=0," ",SUMIF(Очки!$A$2:$A$54,V173,Очки!$B$2:$B$54))+IF(V173="ОРГ",0,$C173)))))</f>
        <v>0</v>
      </c>
      <c r="X173" s="69"/>
      <c r="Y173" s="65" t="str">
        <f>IF($A173="вк","В/К",(IF(X173=0,"0",(IF(SUMIF(Очки!$A$2:$A$54,X173,Очки!$B$2:$B$54)=0," ",SUMIF(Очки!$A$2:$A$54,X173,Очки!$B$2:$B$54))+IF(X173="ОРГ",0,$C173)))))</f>
        <v>0</v>
      </c>
      <c r="Z173" s="69"/>
      <c r="AA173" s="65" t="str">
        <f>IF($A173="вк","В/К",(IF(Z173=0,"0",(IF(SUMIF(Очки!$A$2:$A$54,Z173,Очки!$B$2:$B$54)=0," ",SUMIF(Очки!$A$2:$A$54,Z173,Очки!$B$2:$B$54))+IF(Z173="ОРГ",0,$C173)))))</f>
        <v>0</v>
      </c>
      <c r="AB173" s="69"/>
      <c r="AC173" s="65" t="str">
        <f>IF($A173="вк","В/К",(IF(AB173=0,"0",(IF(SUMIF(Очки!$A$2:$A$54,AB173,Очки!$B$2:$B$54)=0," ",SUMIF(Очки!$A$2:$A$54,AB173,Очки!$B$2:$B$54))+IF(AB173="ОРГ",0,$C173)))))</f>
        <v>0</v>
      </c>
      <c r="AD173" s="69"/>
      <c r="AE173" s="65" t="str">
        <f>IF($A173="вк","В/К",(IF(AD173=0,"0",(IF(SUMIF(Очки!$A$2:$A$54,AD173,Очки!$B$2:$B$54)=0," ",SUMIF(Очки!$A$2:$A$54,AD173,Очки!$B$2:$B$54))+IF(AD173="ОРГ",0,$C173)))))</f>
        <v>0</v>
      </c>
      <c r="AF173" s="69"/>
      <c r="AG173" s="65" t="str">
        <f>IF($A173="вк","В/К",(IF(AF173=0,"0",(IF(SUMIF(Очки!$A$2:$A$54,AF173,Очки!$B$2:$B$54)=0," ",SUMIF(Очки!$A$2:$A$54,AF173,Очки!$B$2:$B$54))+IF(AF173="ОРГ",0,$C173)))))</f>
        <v>0</v>
      </c>
      <c r="AH173" s="69"/>
      <c r="AI173" s="65" t="str">
        <f>IF($A173="вк","В/К",(IF(AH173=0,"0",(IF(SUMIF(Очки!$A$2:$A$54,AH173,Очки!$B$2:$B$54)=0," ",SUMIF(Очки!$A$2:$A$54,AH173,Очки!$B$2:$B$54))+IF(AH173="ОРГ",0,$C173)))))</f>
        <v>0</v>
      </c>
      <c r="AJ173"/>
      <c r="AK173"/>
      <c r="AL173"/>
      <c r="AM173"/>
      <c r="AN173"/>
    </row>
    <row r="174" spans="1:40" s="81" customFormat="1" ht="13.5" customHeight="1" x14ac:dyDescent="0.2">
      <c r="A174" s="76" t="s">
        <v>125</v>
      </c>
      <c r="B174" s="59">
        <f t="shared" si="10"/>
        <v>0</v>
      </c>
      <c r="C174" s="66">
        <f>SUMIF(Коэффициенты!$A$2:$A$68,D174,Коэффициенты!$B$2:$B$68)</f>
        <v>2</v>
      </c>
      <c r="D174" s="67">
        <f t="shared" si="11"/>
        <v>37</v>
      </c>
      <c r="E174" s="67">
        <v>1979</v>
      </c>
      <c r="F174" s="75" t="s">
        <v>156</v>
      </c>
      <c r="G174" s="75" t="s">
        <v>88</v>
      </c>
      <c r="H174" s="69"/>
      <c r="I174" s="65" t="str">
        <f>IF($A174="вк","В/К",(IF(H174=0,"0",(IF(SUMIF(Очки!$A$2:$A$54,H174,Очки!$B$2:$B$54)=0," ",SUMIF(Очки!$A$2:$A$54,H174,Очки!$B$2:$B$54))+IF(H174="ОРГ",0,$C174)))))</f>
        <v>0</v>
      </c>
      <c r="J174" s="69"/>
      <c r="K174" s="65" t="str">
        <f>IF($A174="вк","В/К",(IF(J174=0,"0",(IF(SUMIF(Очки!$A$2:$A$54,J174,Очки!$B$2:$B$54)=0," ",SUMIF(Очки!$A$2:$A$54,J174,Очки!$B$2:$B$54))+IF(J174="ОРГ",0,$C174)))))</f>
        <v>0</v>
      </c>
      <c r="L174" s="69"/>
      <c r="M174" s="65" t="str">
        <f>IF($A174="вк","В/К",(IF(L174=0,"0",(IF(SUMIF(Очки!$A$2:$A$54,L174,Очки!$B$2:$B$54)=0," ",SUMIF(Очки!$A$2:$A$54,L174,Очки!$B$2:$B$54))+IF(L174="ОРГ",0,$C174)))))</f>
        <v>0</v>
      </c>
      <c r="N174" s="69"/>
      <c r="O174" s="65" t="str">
        <f>IF($A174="вк","В/К",(IF(N174=0,"0",(IF(SUMIF(Очки!$A$2:$A$54,N174,Очки!$B$2:$B$54)=0," ",SUMIF(Очки!$A$2:$A$54,N174,Очки!$B$2:$B$54))+IF(N174="ОРГ",0,$C174)))))</f>
        <v>0</v>
      </c>
      <c r="P174" s="69"/>
      <c r="Q174" s="65" t="str">
        <f>IF($A174="вк","В/К",(IF(P174=0,"0",(IF(SUMIF(Очки!$A$2:$A$54,P174,Очки!$B$2:$B$54)=0," ",SUMIF(Очки!$A$2:$A$54,P174,Очки!$B$2:$B$54))+IF(P174="ОРГ",0,$C174)))))</f>
        <v>0</v>
      </c>
      <c r="R174" s="69"/>
      <c r="S174" s="65" t="str">
        <f>IF($A174="вк","В/К",(IF(R174=0,"0",(IF(SUMIF(Очки!$A$2:$A$54,R174,Очки!$B$2:$B$54)=0," ",SUMIF(Очки!$A$2:$A$54,R174,Очки!$B$2:$B$54))+IF(R174="ОРГ",0,$C174)))))</f>
        <v>0</v>
      </c>
      <c r="T174" s="69"/>
      <c r="U174" s="65" t="str">
        <f>IF($A174="вк","В/К",(IF(T174=0,"0",(IF(SUMIF(Очки!$A$2:$A$54,T174,Очки!$B$2:$B$54)=0," ",SUMIF(Очки!$A$2:$A$54,T174,Очки!$B$2:$B$54))+IF(T174="ОРГ",0,$C174)))))</f>
        <v>0</v>
      </c>
      <c r="V174" s="69"/>
      <c r="W174" s="65" t="str">
        <f>IF($A174="вк","В/К",(IF(V174=0,"0",(IF(SUMIF(Очки!$A$2:$A$54,V174,Очки!$B$2:$B$54)=0," ",SUMIF(Очки!$A$2:$A$54,V174,Очки!$B$2:$B$54))+IF(V174="ОРГ",0,$C174)))))</f>
        <v>0</v>
      </c>
      <c r="X174" s="69"/>
      <c r="Y174" s="65" t="str">
        <f>IF($A174="вк","В/К",(IF(X174=0,"0",(IF(SUMIF(Очки!$A$2:$A$54,X174,Очки!$B$2:$B$54)=0," ",SUMIF(Очки!$A$2:$A$54,X174,Очки!$B$2:$B$54))+IF(X174="ОРГ",0,$C174)))))</f>
        <v>0</v>
      </c>
      <c r="Z174" s="69"/>
      <c r="AA174" s="65" t="str">
        <f>IF($A174="вк","В/К",(IF(Z174=0,"0",(IF(SUMIF(Очки!$A$2:$A$54,Z174,Очки!$B$2:$B$54)=0," ",SUMIF(Очки!$A$2:$A$54,Z174,Очки!$B$2:$B$54))+IF(Z174="ОРГ",0,$C174)))))</f>
        <v>0</v>
      </c>
      <c r="AB174" s="69"/>
      <c r="AC174" s="65" t="str">
        <f>IF($A174="вк","В/К",(IF(AB174=0,"0",(IF(SUMIF(Очки!$A$2:$A$54,AB174,Очки!$B$2:$B$54)=0," ",SUMIF(Очки!$A$2:$A$54,AB174,Очки!$B$2:$B$54))+IF(AB174="ОРГ",0,$C174)))))</f>
        <v>0</v>
      </c>
      <c r="AD174" s="69"/>
      <c r="AE174" s="65" t="str">
        <f>IF($A174="вк","В/К",(IF(AD174=0,"0",(IF(SUMIF(Очки!$A$2:$A$54,AD174,Очки!$B$2:$B$54)=0," ",SUMIF(Очки!$A$2:$A$54,AD174,Очки!$B$2:$B$54))+IF(AD174="ОРГ",0,$C174)))))</f>
        <v>0</v>
      </c>
      <c r="AF174" s="69"/>
      <c r="AG174" s="65" t="str">
        <f>IF($A174="вк","В/К",(IF(AF174=0,"0",(IF(SUMIF(Очки!$A$2:$A$54,AF174,Очки!$B$2:$B$54)=0," ",SUMIF(Очки!$A$2:$A$54,AF174,Очки!$B$2:$B$54))+IF(AF174="ОРГ",0,$C174)))))</f>
        <v>0</v>
      </c>
      <c r="AH174" s="69"/>
      <c r="AI174" s="65" t="str">
        <f>IF($A174="вк","В/К",(IF(AH174=0,"0",(IF(SUMIF(Очки!$A$2:$A$54,AH174,Очки!$B$2:$B$54)=0," ",SUMIF(Очки!$A$2:$A$54,AH174,Очки!$B$2:$B$54))+IF(AH174="ОРГ",0,$C174)))))</f>
        <v>0</v>
      </c>
      <c r="AJ174"/>
      <c r="AK174"/>
      <c r="AL174"/>
      <c r="AM174"/>
      <c r="AN174"/>
    </row>
    <row r="175" spans="1:40" s="81" customFormat="1" ht="13.5" customHeight="1" x14ac:dyDescent="0.2">
      <c r="A175" s="76" t="s">
        <v>125</v>
      </c>
      <c r="B175" s="59">
        <f t="shared" si="10"/>
        <v>0</v>
      </c>
      <c r="C175" s="66">
        <f>SUMIF(Коэффициенты!$A$2:$A$68,D175,Коэффициенты!$B$2:$B$68)</f>
        <v>2</v>
      </c>
      <c r="D175" s="67">
        <f t="shared" si="11"/>
        <v>35</v>
      </c>
      <c r="E175" s="67">
        <v>1981</v>
      </c>
      <c r="F175" s="75" t="s">
        <v>157</v>
      </c>
      <c r="G175" s="75" t="s">
        <v>88</v>
      </c>
      <c r="H175" s="69"/>
      <c r="I175" s="65" t="str">
        <f>IF($A175="вк","В/К",(IF(H175=0,"0",(IF(SUMIF(Очки!$A$2:$A$54,H175,Очки!$B$2:$B$54)=0," ",SUMIF(Очки!$A$2:$A$54,H175,Очки!$B$2:$B$54))+IF(H175="ОРГ",0,$C175)))))</f>
        <v>0</v>
      </c>
      <c r="J175" s="69"/>
      <c r="K175" s="65" t="str">
        <f>IF($A175="вк","В/К",(IF(J175=0,"0",(IF(SUMIF(Очки!$A$2:$A$54,J175,Очки!$B$2:$B$54)=0," ",SUMIF(Очки!$A$2:$A$54,J175,Очки!$B$2:$B$54))+IF(J175="ОРГ",0,$C175)))))</f>
        <v>0</v>
      </c>
      <c r="L175" s="69"/>
      <c r="M175" s="65" t="str">
        <f>IF($A175="вк","В/К",(IF(L175=0,"0",(IF(SUMIF(Очки!$A$2:$A$54,L175,Очки!$B$2:$B$54)=0," ",SUMIF(Очки!$A$2:$A$54,L175,Очки!$B$2:$B$54))+IF(L175="ОРГ",0,$C175)))))</f>
        <v>0</v>
      </c>
      <c r="N175" s="69"/>
      <c r="O175" s="65" t="str">
        <f>IF($A175="вк","В/К",(IF(N175=0,"0",(IF(SUMIF(Очки!$A$2:$A$54,N175,Очки!$B$2:$B$54)=0," ",SUMIF(Очки!$A$2:$A$54,N175,Очки!$B$2:$B$54))+IF(N175="ОРГ",0,$C175)))))</f>
        <v>0</v>
      </c>
      <c r="P175" s="69"/>
      <c r="Q175" s="65" t="str">
        <f>IF($A175="вк","В/К",(IF(P175=0,"0",(IF(SUMIF(Очки!$A$2:$A$54,P175,Очки!$B$2:$B$54)=0," ",SUMIF(Очки!$A$2:$A$54,P175,Очки!$B$2:$B$54))+IF(P175="ОРГ",0,$C175)))))</f>
        <v>0</v>
      </c>
      <c r="R175" s="69"/>
      <c r="S175" s="65" t="str">
        <f>IF($A175="вк","В/К",(IF(R175=0,"0",(IF(SUMIF(Очки!$A$2:$A$54,R175,Очки!$B$2:$B$54)=0," ",SUMIF(Очки!$A$2:$A$54,R175,Очки!$B$2:$B$54))+IF(R175="ОРГ",0,$C175)))))</f>
        <v>0</v>
      </c>
      <c r="T175" s="69"/>
      <c r="U175" s="65" t="str">
        <f>IF($A175="вк","В/К",(IF(T175=0,"0",(IF(SUMIF(Очки!$A$2:$A$54,T175,Очки!$B$2:$B$54)=0," ",SUMIF(Очки!$A$2:$A$54,T175,Очки!$B$2:$B$54))+IF(T175="ОРГ",0,$C175)))))</f>
        <v>0</v>
      </c>
      <c r="V175" s="69"/>
      <c r="W175" s="65" t="str">
        <f>IF($A175="вк","В/К",(IF(V175=0,"0",(IF(SUMIF(Очки!$A$2:$A$54,V175,Очки!$B$2:$B$54)=0," ",SUMIF(Очки!$A$2:$A$54,V175,Очки!$B$2:$B$54))+IF(V175="ОРГ",0,$C175)))))</f>
        <v>0</v>
      </c>
      <c r="X175" s="69"/>
      <c r="Y175" s="65" t="str">
        <f>IF($A175="вк","В/К",(IF(X175=0,"0",(IF(SUMIF(Очки!$A$2:$A$54,X175,Очки!$B$2:$B$54)=0," ",SUMIF(Очки!$A$2:$A$54,X175,Очки!$B$2:$B$54))+IF(X175="ОРГ",0,$C175)))))</f>
        <v>0</v>
      </c>
      <c r="Z175" s="69"/>
      <c r="AA175" s="65" t="str">
        <f>IF($A175="вк","В/К",(IF(Z175=0,"0",(IF(SUMIF(Очки!$A$2:$A$54,Z175,Очки!$B$2:$B$54)=0," ",SUMIF(Очки!$A$2:$A$54,Z175,Очки!$B$2:$B$54))+IF(Z175="ОРГ",0,$C175)))))</f>
        <v>0</v>
      </c>
      <c r="AB175" s="69"/>
      <c r="AC175" s="65" t="str">
        <f>IF($A175="вк","В/К",(IF(AB175=0,"0",(IF(SUMIF(Очки!$A$2:$A$54,AB175,Очки!$B$2:$B$54)=0," ",SUMIF(Очки!$A$2:$A$54,AB175,Очки!$B$2:$B$54))+IF(AB175="ОРГ",0,$C175)))))</f>
        <v>0</v>
      </c>
      <c r="AD175" s="69"/>
      <c r="AE175" s="65" t="str">
        <f>IF($A175="вк","В/К",(IF(AD175=0,"0",(IF(SUMIF(Очки!$A$2:$A$54,AD175,Очки!$B$2:$B$54)=0," ",SUMIF(Очки!$A$2:$A$54,AD175,Очки!$B$2:$B$54))+IF(AD175="ОРГ",0,$C175)))))</f>
        <v>0</v>
      </c>
      <c r="AF175" s="69"/>
      <c r="AG175" s="65" t="str">
        <f>IF($A175="вк","В/К",(IF(AF175=0,"0",(IF(SUMIF(Очки!$A$2:$A$54,AF175,Очки!$B$2:$B$54)=0," ",SUMIF(Очки!$A$2:$A$54,AF175,Очки!$B$2:$B$54))+IF(AF175="ОРГ",0,$C175)))))</f>
        <v>0</v>
      </c>
      <c r="AH175" s="69"/>
      <c r="AI175" s="65" t="str">
        <f>IF($A175="вк","В/К",(IF(AH175=0,"0",(IF(SUMIF(Очки!$A$2:$A$54,AH175,Очки!$B$2:$B$54)=0," ",SUMIF(Очки!$A$2:$A$54,AH175,Очки!$B$2:$B$54))+IF(AH175="ОРГ",0,$C175)))))</f>
        <v>0</v>
      </c>
      <c r="AJ175"/>
      <c r="AK175"/>
      <c r="AL175"/>
      <c r="AM175"/>
      <c r="AN175"/>
    </row>
    <row r="176" spans="1:40" s="84" customFormat="1" ht="13.5" customHeight="1" x14ac:dyDescent="0.2">
      <c r="A176" s="76" t="s">
        <v>125</v>
      </c>
      <c r="B176" s="59">
        <f t="shared" si="10"/>
        <v>0</v>
      </c>
      <c r="C176" s="66">
        <f>SUMIF(Коэффициенты!$A$2:$A$68,D176,Коэффициенты!$B$2:$B$68)</f>
        <v>0</v>
      </c>
      <c r="D176" s="67">
        <f t="shared" si="11"/>
        <v>16</v>
      </c>
      <c r="E176" s="67">
        <v>2000</v>
      </c>
      <c r="F176" s="75" t="s">
        <v>160</v>
      </c>
      <c r="G176" s="75" t="s">
        <v>47</v>
      </c>
      <c r="H176" s="69"/>
      <c r="I176" s="65" t="str">
        <f>IF($A176="вк","В/К",(IF(H176=0,"0",(IF(SUMIF(Очки!$A$2:$A$54,H176,Очки!$B$2:$B$54)=0," ",SUMIF(Очки!$A$2:$A$54,H176,Очки!$B$2:$B$54))+IF(H176="ОРГ",0,$C176)))))</f>
        <v>0</v>
      </c>
      <c r="J176" s="69"/>
      <c r="K176" s="65" t="str">
        <f>IF($A176="вк","В/К",(IF(J176=0,"0",(IF(SUMIF(Очки!$A$2:$A$54,J176,Очки!$B$2:$B$54)=0," ",SUMIF(Очки!$A$2:$A$54,J176,Очки!$B$2:$B$54))+IF(J176="ОРГ",0,$C176)))))</f>
        <v>0</v>
      </c>
      <c r="L176" s="69"/>
      <c r="M176" s="65" t="str">
        <f>IF($A176="вк","В/К",(IF(L176=0,"0",(IF(SUMIF(Очки!$A$2:$A$54,L176,Очки!$B$2:$B$54)=0," ",SUMIF(Очки!$A$2:$A$54,L176,Очки!$B$2:$B$54))+IF(L176="ОРГ",0,$C176)))))</f>
        <v>0</v>
      </c>
      <c r="N176" s="69"/>
      <c r="O176" s="65" t="str">
        <f>IF($A176="вк","В/К",(IF(N176=0,"0",(IF(SUMIF(Очки!$A$2:$A$54,N176,Очки!$B$2:$B$54)=0," ",SUMIF(Очки!$A$2:$A$54,N176,Очки!$B$2:$B$54))+IF(N176="ОРГ",0,$C176)))))</f>
        <v>0</v>
      </c>
      <c r="P176" s="69"/>
      <c r="Q176" s="65" t="str">
        <f>IF($A176="вк","В/К",(IF(P176=0,"0",(IF(SUMIF(Очки!$A$2:$A$54,P176,Очки!$B$2:$B$54)=0," ",SUMIF(Очки!$A$2:$A$54,P176,Очки!$B$2:$B$54))+IF(P176="ОРГ",0,$C176)))))</f>
        <v>0</v>
      </c>
      <c r="R176" s="69"/>
      <c r="S176" s="65" t="str">
        <f>IF($A176="вк","В/К",(IF(R176=0,"0",(IF(SUMIF(Очки!$A$2:$A$54,R176,Очки!$B$2:$B$54)=0," ",SUMIF(Очки!$A$2:$A$54,R176,Очки!$B$2:$B$54))+IF(R176="ОРГ",0,$C176)))))</f>
        <v>0</v>
      </c>
      <c r="T176" s="69"/>
      <c r="U176" s="65" t="str">
        <f>IF($A176="вк","В/К",(IF(T176=0,"0",(IF(SUMIF(Очки!$A$2:$A$54,T176,Очки!$B$2:$B$54)=0," ",SUMIF(Очки!$A$2:$A$54,T176,Очки!$B$2:$B$54))+IF(T176="ОРГ",0,$C176)))))</f>
        <v>0</v>
      </c>
      <c r="V176" s="69"/>
      <c r="W176" s="65" t="str">
        <f>IF($A176="вк","В/К",(IF(V176=0,"0",(IF(SUMIF(Очки!$A$2:$A$54,V176,Очки!$B$2:$B$54)=0," ",SUMIF(Очки!$A$2:$A$54,V176,Очки!$B$2:$B$54))+IF(V176="ОРГ",0,$C176)))))</f>
        <v>0</v>
      </c>
      <c r="X176" s="69"/>
      <c r="Y176" s="65" t="str">
        <f>IF($A176="вк","В/К",(IF(X176=0,"0",(IF(SUMIF(Очки!$A$2:$A$54,X176,Очки!$B$2:$B$54)=0," ",SUMIF(Очки!$A$2:$A$54,X176,Очки!$B$2:$B$54))+IF(X176="ОРГ",0,$C176)))))</f>
        <v>0</v>
      </c>
      <c r="Z176" s="69"/>
      <c r="AA176" s="65" t="str">
        <f>IF($A176="вк","В/К",(IF(Z176=0,"0",(IF(SUMIF(Очки!$A$2:$A$54,Z176,Очки!$B$2:$B$54)=0," ",SUMIF(Очки!$A$2:$A$54,Z176,Очки!$B$2:$B$54))+IF(Z176="ОРГ",0,$C176)))))</f>
        <v>0</v>
      </c>
      <c r="AB176" s="69"/>
      <c r="AC176" s="65" t="str">
        <f>IF($A176="вк","В/К",(IF(AB176=0,"0",(IF(SUMIF(Очки!$A$2:$A$54,AB176,Очки!$B$2:$B$54)=0," ",SUMIF(Очки!$A$2:$A$54,AB176,Очки!$B$2:$B$54))+IF(AB176="ОРГ",0,$C176)))))</f>
        <v>0</v>
      </c>
      <c r="AD176" s="69"/>
      <c r="AE176" s="65" t="str">
        <f>IF($A176="вк","В/К",(IF(AD176=0,"0",(IF(SUMIF(Очки!$A$2:$A$54,AD176,Очки!$B$2:$B$54)=0," ",SUMIF(Очки!$A$2:$A$54,AD176,Очки!$B$2:$B$54))+IF(AD176="ОРГ",0,$C176)))))</f>
        <v>0</v>
      </c>
      <c r="AF176" s="69"/>
      <c r="AG176" s="65" t="str">
        <f>IF($A176="вк","В/К",(IF(AF176=0,"0",(IF(SUMIF(Очки!$A$2:$A$54,AF176,Очки!$B$2:$B$54)=0," ",SUMIF(Очки!$A$2:$A$54,AF176,Очки!$B$2:$B$54))+IF(AF176="ОРГ",0,$C176)))))</f>
        <v>0</v>
      </c>
      <c r="AH176" s="69"/>
      <c r="AI176" s="65" t="str">
        <f>IF($A176="вк","В/К",(IF(AH176=0,"0",(IF(SUMIF(Очки!$A$2:$A$54,AH176,Очки!$B$2:$B$54)=0," ",SUMIF(Очки!$A$2:$A$54,AH176,Очки!$B$2:$B$54))+IF(AH176="ОРГ",0,$C176)))))</f>
        <v>0</v>
      </c>
      <c r="AJ176"/>
      <c r="AK176"/>
      <c r="AL176"/>
      <c r="AM176"/>
      <c r="AN176"/>
    </row>
  </sheetData>
  <autoFilter ref="A5:AG164"/>
  <sortState ref="B127:AI176">
    <sortCondition descending="1" ref="B127"/>
  </sortState>
  <mergeCells count="16">
    <mergeCell ref="AH4:AI4"/>
    <mergeCell ref="R4:S4"/>
    <mergeCell ref="V4:W4"/>
    <mergeCell ref="AB4:AC4"/>
    <mergeCell ref="AF4:AG4"/>
    <mergeCell ref="Z4:AA4"/>
    <mergeCell ref="X4:Y4"/>
    <mergeCell ref="T4:U4"/>
    <mergeCell ref="AD4:AE4"/>
    <mergeCell ref="P4:Q4"/>
    <mergeCell ref="N4:O4"/>
    <mergeCell ref="H2:I2"/>
    <mergeCell ref="H1:K1"/>
    <mergeCell ref="H4:I4"/>
    <mergeCell ref="J4:K4"/>
    <mergeCell ref="L4:M4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7.28515625" defaultRowHeight="15" customHeight="1" x14ac:dyDescent="0.2"/>
  <cols>
    <col min="1" max="1" width="6.28515625" customWidth="1"/>
    <col min="2" max="2" width="5.28515625" customWidth="1"/>
    <col min="3" max="26" width="8.7109375" customWidth="1"/>
  </cols>
  <sheetData>
    <row r="1" spans="1:2" ht="12.75" customHeight="1" x14ac:dyDescent="0.2">
      <c r="A1" s="2" t="s">
        <v>2</v>
      </c>
      <c r="B1" s="2" t="s">
        <v>4</v>
      </c>
    </row>
    <row r="2" spans="1:2" ht="12.75" customHeight="1" x14ac:dyDescent="0.2">
      <c r="A2" s="4">
        <v>1</v>
      </c>
      <c r="B2" s="4">
        <v>25</v>
      </c>
    </row>
    <row r="3" spans="1:2" ht="12.75" customHeight="1" x14ac:dyDescent="0.2">
      <c r="A3" s="4">
        <v>2</v>
      </c>
      <c r="B3" s="4">
        <v>22</v>
      </c>
    </row>
    <row r="4" spans="1:2" ht="12.75" customHeight="1" x14ac:dyDescent="0.2">
      <c r="A4" s="4">
        <v>3</v>
      </c>
      <c r="B4" s="4">
        <v>20</v>
      </c>
    </row>
    <row r="5" spans="1:2" ht="12.75" customHeight="1" x14ac:dyDescent="0.2">
      <c r="A5" s="4">
        <v>4</v>
      </c>
      <c r="B5" s="4">
        <v>19</v>
      </c>
    </row>
    <row r="6" spans="1:2" ht="12.75" customHeight="1" x14ac:dyDescent="0.2">
      <c r="A6" s="4">
        <v>5</v>
      </c>
      <c r="B6" s="4">
        <v>18</v>
      </c>
    </row>
    <row r="7" spans="1:2" ht="12.75" customHeight="1" x14ac:dyDescent="0.2">
      <c r="A7" s="4">
        <v>6</v>
      </c>
      <c r="B7" s="4">
        <v>17</v>
      </c>
    </row>
    <row r="8" spans="1:2" ht="12.75" customHeight="1" x14ac:dyDescent="0.2">
      <c r="A8" s="4">
        <v>7</v>
      </c>
      <c r="B8" s="4">
        <v>16</v>
      </c>
    </row>
    <row r="9" spans="1:2" ht="12.75" customHeight="1" x14ac:dyDescent="0.2">
      <c r="A9" s="4">
        <v>8</v>
      </c>
      <c r="B9" s="4">
        <v>15</v>
      </c>
    </row>
    <row r="10" spans="1:2" ht="12.75" customHeight="1" x14ac:dyDescent="0.2">
      <c r="A10" s="4">
        <v>9</v>
      </c>
      <c r="B10" s="4">
        <v>14</v>
      </c>
    </row>
    <row r="11" spans="1:2" ht="12.75" customHeight="1" x14ac:dyDescent="0.2">
      <c r="A11" s="4">
        <v>10</v>
      </c>
      <c r="B11" s="4">
        <v>13</v>
      </c>
    </row>
    <row r="12" spans="1:2" ht="12.75" customHeight="1" x14ac:dyDescent="0.2">
      <c r="A12" s="4">
        <v>11</v>
      </c>
      <c r="B12" s="4">
        <v>12</v>
      </c>
    </row>
    <row r="13" spans="1:2" ht="12.75" customHeight="1" x14ac:dyDescent="0.2">
      <c r="A13" s="4">
        <v>12</v>
      </c>
      <c r="B13" s="4">
        <v>11</v>
      </c>
    </row>
    <row r="14" spans="1:2" ht="12.75" customHeight="1" x14ac:dyDescent="0.2">
      <c r="A14" s="4">
        <v>13</v>
      </c>
      <c r="B14" s="4">
        <v>10</v>
      </c>
    </row>
    <row r="15" spans="1:2" ht="12.75" customHeight="1" x14ac:dyDescent="0.2">
      <c r="A15" s="4">
        <v>14</v>
      </c>
      <c r="B15" s="4">
        <v>9</v>
      </c>
    </row>
    <row r="16" spans="1:2" ht="12.75" customHeight="1" x14ac:dyDescent="0.2">
      <c r="A16" s="4">
        <v>15</v>
      </c>
      <c r="B16" s="4">
        <v>8</v>
      </c>
    </row>
    <row r="17" spans="1:2" ht="12.75" customHeight="1" x14ac:dyDescent="0.2">
      <c r="A17" s="4">
        <v>16</v>
      </c>
      <c r="B17" s="4">
        <v>7</v>
      </c>
    </row>
    <row r="18" spans="1:2" ht="12.75" customHeight="1" x14ac:dyDescent="0.2">
      <c r="A18" s="4">
        <v>17</v>
      </c>
      <c r="B18" s="4">
        <v>6</v>
      </c>
    </row>
    <row r="19" spans="1:2" ht="12.75" customHeight="1" x14ac:dyDescent="0.2">
      <c r="A19" s="4">
        <v>18</v>
      </c>
      <c r="B19" s="4">
        <v>5</v>
      </c>
    </row>
    <row r="20" spans="1:2" ht="12.75" customHeight="1" x14ac:dyDescent="0.2">
      <c r="A20" s="4">
        <v>19</v>
      </c>
      <c r="B20" s="4">
        <v>4</v>
      </c>
    </row>
    <row r="21" spans="1:2" ht="12.75" customHeight="1" x14ac:dyDescent="0.2">
      <c r="A21" s="4">
        <v>20</v>
      </c>
      <c r="B21" s="4">
        <v>3</v>
      </c>
    </row>
    <row r="22" spans="1:2" ht="12.75" customHeight="1" x14ac:dyDescent="0.2">
      <c r="A22" s="4">
        <v>21</v>
      </c>
      <c r="B22" s="4">
        <v>2</v>
      </c>
    </row>
    <row r="23" spans="1:2" ht="12.75" customHeight="1" x14ac:dyDescent="0.2">
      <c r="A23" s="4">
        <v>22</v>
      </c>
      <c r="B23" s="4">
        <v>1</v>
      </c>
    </row>
    <row r="24" spans="1:2" ht="12.75" customHeight="1" x14ac:dyDescent="0.2">
      <c r="A24" s="4">
        <v>23</v>
      </c>
      <c r="B24" s="4">
        <v>1</v>
      </c>
    </row>
    <row r="25" spans="1:2" ht="12.75" customHeight="1" x14ac:dyDescent="0.2">
      <c r="A25" s="4">
        <v>24</v>
      </c>
      <c r="B25" s="4">
        <v>1</v>
      </c>
    </row>
    <row r="26" spans="1:2" ht="12.75" customHeight="1" x14ac:dyDescent="0.2">
      <c r="A26" s="4">
        <v>25</v>
      </c>
      <c r="B26" s="4">
        <v>1</v>
      </c>
    </row>
    <row r="27" spans="1:2" ht="12.75" customHeight="1" x14ac:dyDescent="0.2">
      <c r="A27" s="4">
        <v>26</v>
      </c>
      <c r="B27" s="4">
        <v>1</v>
      </c>
    </row>
    <row r="28" spans="1:2" ht="12.75" customHeight="1" x14ac:dyDescent="0.2">
      <c r="A28" s="4">
        <v>27</v>
      </c>
      <c r="B28" s="4">
        <v>1</v>
      </c>
    </row>
    <row r="29" spans="1:2" ht="12.75" customHeight="1" x14ac:dyDescent="0.2">
      <c r="A29" s="4">
        <v>28</v>
      </c>
      <c r="B29" s="4">
        <v>1</v>
      </c>
    </row>
    <row r="30" spans="1:2" ht="12.75" customHeight="1" x14ac:dyDescent="0.2">
      <c r="A30" s="4">
        <v>29</v>
      </c>
      <c r="B30" s="4">
        <v>1</v>
      </c>
    </row>
    <row r="31" spans="1:2" ht="12.75" customHeight="1" x14ac:dyDescent="0.2">
      <c r="A31" s="4">
        <v>30</v>
      </c>
      <c r="B31" s="4">
        <v>1</v>
      </c>
    </row>
    <row r="32" spans="1:2" ht="12.75" customHeight="1" x14ac:dyDescent="0.2">
      <c r="A32" s="4">
        <v>31</v>
      </c>
      <c r="B32" s="4">
        <v>1</v>
      </c>
    </row>
    <row r="33" spans="1:2" ht="12.75" customHeight="1" x14ac:dyDescent="0.2">
      <c r="A33" s="4">
        <v>32</v>
      </c>
      <c r="B33" s="4">
        <v>1</v>
      </c>
    </row>
    <row r="34" spans="1:2" ht="12.75" customHeight="1" x14ac:dyDescent="0.2">
      <c r="A34" s="4">
        <v>33</v>
      </c>
      <c r="B34" s="4">
        <v>1</v>
      </c>
    </row>
    <row r="35" spans="1:2" ht="12.75" customHeight="1" x14ac:dyDescent="0.2">
      <c r="A35" s="4">
        <v>34</v>
      </c>
      <c r="B35" s="4">
        <v>1</v>
      </c>
    </row>
    <row r="36" spans="1:2" ht="12.75" customHeight="1" x14ac:dyDescent="0.2">
      <c r="A36" s="4">
        <v>35</v>
      </c>
      <c r="B36" s="4">
        <v>1</v>
      </c>
    </row>
    <row r="37" spans="1:2" ht="12.75" customHeight="1" x14ac:dyDescent="0.2">
      <c r="A37" s="4">
        <v>36</v>
      </c>
      <c r="B37" s="4">
        <v>1</v>
      </c>
    </row>
    <row r="38" spans="1:2" ht="12.75" customHeight="1" x14ac:dyDescent="0.2">
      <c r="A38" s="4">
        <v>37</v>
      </c>
      <c r="B38" s="4">
        <v>1</v>
      </c>
    </row>
    <row r="39" spans="1:2" ht="12.75" customHeight="1" x14ac:dyDescent="0.2">
      <c r="A39" s="4">
        <v>38</v>
      </c>
      <c r="B39" s="4">
        <v>1</v>
      </c>
    </row>
    <row r="40" spans="1:2" ht="12.75" customHeight="1" x14ac:dyDescent="0.2">
      <c r="A40" s="4">
        <v>39</v>
      </c>
      <c r="B40" s="4">
        <v>1</v>
      </c>
    </row>
    <row r="41" spans="1:2" ht="12.75" customHeight="1" x14ac:dyDescent="0.2">
      <c r="A41" s="4">
        <v>40</v>
      </c>
      <c r="B41" s="4">
        <v>1</v>
      </c>
    </row>
    <row r="42" spans="1:2" ht="12.75" customHeight="1" x14ac:dyDescent="0.2">
      <c r="A42" s="4">
        <v>41</v>
      </c>
      <c r="B42" s="4">
        <v>1</v>
      </c>
    </row>
    <row r="43" spans="1:2" ht="12.75" customHeight="1" x14ac:dyDescent="0.2">
      <c r="A43" s="4">
        <v>42</v>
      </c>
      <c r="B43" s="4">
        <v>1</v>
      </c>
    </row>
    <row r="44" spans="1:2" ht="12.75" customHeight="1" x14ac:dyDescent="0.2">
      <c r="A44" s="4">
        <v>43</v>
      </c>
      <c r="B44" s="4">
        <v>1</v>
      </c>
    </row>
    <row r="45" spans="1:2" ht="12.75" customHeight="1" x14ac:dyDescent="0.2">
      <c r="A45" s="4">
        <v>44</v>
      </c>
      <c r="B45" s="4">
        <v>1</v>
      </c>
    </row>
    <row r="46" spans="1:2" ht="12.75" customHeight="1" x14ac:dyDescent="0.2">
      <c r="A46" s="4">
        <v>45</v>
      </c>
      <c r="B46" s="4">
        <v>1</v>
      </c>
    </row>
    <row r="47" spans="1:2" ht="12.75" customHeight="1" x14ac:dyDescent="0.2">
      <c r="A47" s="4">
        <v>46</v>
      </c>
      <c r="B47" s="4">
        <v>1</v>
      </c>
    </row>
    <row r="48" spans="1:2" ht="12.75" customHeight="1" x14ac:dyDescent="0.2">
      <c r="A48" s="4">
        <v>47</v>
      </c>
      <c r="B48" s="4">
        <v>1</v>
      </c>
    </row>
    <row r="49" spans="1:2" ht="12.75" customHeight="1" x14ac:dyDescent="0.2">
      <c r="A49" s="4">
        <v>48</v>
      </c>
      <c r="B49" s="4">
        <v>1</v>
      </c>
    </row>
    <row r="50" spans="1:2" ht="12.75" customHeight="1" x14ac:dyDescent="0.2">
      <c r="A50" s="4">
        <v>49</v>
      </c>
      <c r="B50" s="4">
        <v>1</v>
      </c>
    </row>
    <row r="51" spans="1:2" ht="12.75" customHeight="1" x14ac:dyDescent="0.2">
      <c r="A51" s="4">
        <v>50</v>
      </c>
      <c r="B51" s="4">
        <v>1</v>
      </c>
    </row>
    <row r="52" spans="1:2" ht="12.75" customHeight="1" x14ac:dyDescent="0.2">
      <c r="A52" s="4" t="s">
        <v>5</v>
      </c>
      <c r="B52" s="4">
        <v>25</v>
      </c>
    </row>
    <row r="53" spans="1:2" ht="12.75" customHeight="1" x14ac:dyDescent="0.2">
      <c r="A53" s="4" t="s">
        <v>6</v>
      </c>
      <c r="B53" s="4">
        <v>1</v>
      </c>
    </row>
    <row r="54" spans="1:2" ht="12.75" customHeight="1" x14ac:dyDescent="0.2">
      <c r="A54" s="4" t="s">
        <v>7</v>
      </c>
      <c r="B54" s="4">
        <v>1</v>
      </c>
    </row>
    <row r="55" spans="1:2" ht="12.75" customHeight="1" x14ac:dyDescent="0.2">
      <c r="A55" s="20"/>
      <c r="B55" s="20"/>
    </row>
    <row r="56" spans="1:2" ht="12.75" customHeight="1" x14ac:dyDescent="0.2">
      <c r="A56" s="20"/>
      <c r="B56" s="20"/>
    </row>
    <row r="57" spans="1:2" ht="12.75" customHeight="1" x14ac:dyDescent="0.2">
      <c r="A57" s="20"/>
      <c r="B57" s="20"/>
    </row>
    <row r="58" spans="1:2" ht="12.75" customHeight="1" x14ac:dyDescent="0.2">
      <c r="A58" s="20"/>
      <c r="B58" s="20"/>
    </row>
    <row r="59" spans="1:2" ht="12.75" customHeight="1" x14ac:dyDescent="0.2">
      <c r="A59" s="20"/>
      <c r="B59" s="20"/>
    </row>
    <row r="60" spans="1:2" ht="12.75" customHeight="1" x14ac:dyDescent="0.2">
      <c r="A60" s="20"/>
      <c r="B60" s="20"/>
    </row>
    <row r="61" spans="1:2" ht="12.75" customHeight="1" x14ac:dyDescent="0.2">
      <c r="A61" s="20"/>
      <c r="B61" s="20"/>
    </row>
    <row r="62" spans="1:2" ht="12.75" customHeight="1" x14ac:dyDescent="0.2">
      <c r="A62" s="20"/>
      <c r="B62" s="20"/>
    </row>
    <row r="63" spans="1:2" ht="12.75" customHeight="1" x14ac:dyDescent="0.2">
      <c r="A63" s="20"/>
      <c r="B63" s="20"/>
    </row>
    <row r="64" spans="1:2" ht="12.75" customHeight="1" x14ac:dyDescent="0.2">
      <c r="A64" s="20"/>
      <c r="B64" s="20"/>
    </row>
    <row r="65" spans="1:2" ht="12.75" customHeight="1" x14ac:dyDescent="0.2">
      <c r="A65" s="20"/>
      <c r="B65" s="20"/>
    </row>
    <row r="66" spans="1:2" ht="12.75" customHeight="1" x14ac:dyDescent="0.2">
      <c r="A66" s="20"/>
      <c r="B66" s="20"/>
    </row>
    <row r="67" spans="1:2" ht="12.75" customHeight="1" x14ac:dyDescent="0.2">
      <c r="A67" s="20"/>
      <c r="B67" s="20"/>
    </row>
    <row r="68" spans="1:2" ht="12.75" customHeight="1" x14ac:dyDescent="0.2">
      <c r="A68" s="20"/>
      <c r="B68" s="20"/>
    </row>
    <row r="69" spans="1:2" ht="12.75" customHeight="1" x14ac:dyDescent="0.2">
      <c r="A69" s="20"/>
      <c r="B69" s="20"/>
    </row>
    <row r="70" spans="1:2" ht="12.75" customHeight="1" x14ac:dyDescent="0.2">
      <c r="A70" s="20"/>
      <c r="B70" s="20"/>
    </row>
    <row r="71" spans="1:2" ht="12.75" customHeight="1" x14ac:dyDescent="0.2">
      <c r="A71" s="20"/>
      <c r="B71" s="20"/>
    </row>
    <row r="72" spans="1:2" ht="12.75" customHeight="1" x14ac:dyDescent="0.2">
      <c r="A72" s="20"/>
      <c r="B72" s="20"/>
    </row>
    <row r="73" spans="1:2" ht="12.75" customHeight="1" x14ac:dyDescent="0.2">
      <c r="A73" s="20"/>
      <c r="B73" s="20"/>
    </row>
    <row r="74" spans="1:2" ht="12.75" customHeight="1" x14ac:dyDescent="0.2">
      <c r="A74" s="20"/>
      <c r="B74" s="20"/>
    </row>
    <row r="75" spans="1:2" ht="12.75" customHeight="1" x14ac:dyDescent="0.2">
      <c r="A75" s="20"/>
      <c r="B75" s="20"/>
    </row>
    <row r="76" spans="1:2" ht="12.75" customHeight="1" x14ac:dyDescent="0.2">
      <c r="A76" s="20"/>
      <c r="B76" s="20"/>
    </row>
    <row r="77" spans="1:2" ht="12.75" customHeight="1" x14ac:dyDescent="0.2">
      <c r="A77" s="20"/>
      <c r="B77" s="20"/>
    </row>
    <row r="78" spans="1:2" ht="12.75" customHeight="1" x14ac:dyDescent="0.2">
      <c r="A78" s="20"/>
      <c r="B78" s="20"/>
    </row>
    <row r="79" spans="1:2" ht="12.75" customHeight="1" x14ac:dyDescent="0.2">
      <c r="A79" s="20"/>
      <c r="B79" s="20"/>
    </row>
    <row r="80" spans="1:2" ht="12.75" customHeight="1" x14ac:dyDescent="0.2">
      <c r="A80" s="20"/>
      <c r="B80" s="20"/>
    </row>
    <row r="81" spans="1:2" ht="12.75" customHeight="1" x14ac:dyDescent="0.2">
      <c r="A81" s="20"/>
      <c r="B81" s="20"/>
    </row>
    <row r="82" spans="1:2" ht="12.75" customHeight="1" x14ac:dyDescent="0.2">
      <c r="A82" s="20"/>
      <c r="B82" s="20"/>
    </row>
    <row r="83" spans="1:2" ht="12.75" customHeight="1" x14ac:dyDescent="0.2">
      <c r="A83" s="20"/>
      <c r="B83" s="20"/>
    </row>
    <row r="84" spans="1:2" ht="12.75" customHeight="1" x14ac:dyDescent="0.2">
      <c r="A84" s="20"/>
      <c r="B84" s="20"/>
    </row>
    <row r="85" spans="1:2" ht="12.75" customHeight="1" x14ac:dyDescent="0.2">
      <c r="A85" s="20"/>
      <c r="B85" s="20"/>
    </row>
    <row r="86" spans="1:2" ht="12.75" customHeight="1" x14ac:dyDescent="0.2">
      <c r="A86" s="20"/>
      <c r="B86" s="20"/>
    </row>
    <row r="87" spans="1:2" ht="12.75" customHeight="1" x14ac:dyDescent="0.2">
      <c r="A87" s="20"/>
      <c r="B87" s="20"/>
    </row>
    <row r="88" spans="1:2" ht="12.75" customHeight="1" x14ac:dyDescent="0.2">
      <c r="A88" s="20"/>
      <c r="B88" s="20"/>
    </row>
    <row r="89" spans="1:2" ht="12.75" customHeight="1" x14ac:dyDescent="0.2">
      <c r="A89" s="20"/>
      <c r="B89" s="20"/>
    </row>
    <row r="90" spans="1:2" ht="12.75" customHeight="1" x14ac:dyDescent="0.2">
      <c r="A90" s="20"/>
      <c r="B90" s="20"/>
    </row>
    <row r="91" spans="1:2" ht="12.75" customHeight="1" x14ac:dyDescent="0.2">
      <c r="A91" s="20"/>
      <c r="B91" s="20"/>
    </row>
    <row r="92" spans="1:2" ht="12.75" customHeight="1" x14ac:dyDescent="0.2">
      <c r="A92" s="20"/>
      <c r="B92" s="20"/>
    </row>
    <row r="93" spans="1:2" ht="12.75" customHeight="1" x14ac:dyDescent="0.2">
      <c r="A93" s="20"/>
      <c r="B93" s="20"/>
    </row>
    <row r="94" spans="1:2" ht="12.75" customHeight="1" x14ac:dyDescent="0.2">
      <c r="A94" s="20"/>
      <c r="B94" s="20"/>
    </row>
    <row r="95" spans="1:2" ht="12.75" customHeight="1" x14ac:dyDescent="0.2">
      <c r="A95" s="20"/>
      <c r="B95" s="20"/>
    </row>
    <row r="96" spans="1:2" ht="12.75" customHeight="1" x14ac:dyDescent="0.2">
      <c r="A96" s="20"/>
      <c r="B96" s="20"/>
    </row>
    <row r="97" spans="1:2" ht="12.75" customHeight="1" x14ac:dyDescent="0.2">
      <c r="A97" s="20"/>
      <c r="B97" s="20"/>
    </row>
    <row r="98" spans="1:2" ht="12.75" customHeight="1" x14ac:dyDescent="0.2">
      <c r="A98" s="20"/>
      <c r="B98" s="20"/>
    </row>
    <row r="99" spans="1:2" ht="12.75" customHeight="1" x14ac:dyDescent="0.2">
      <c r="A99" s="20"/>
      <c r="B99" s="20"/>
    </row>
    <row r="100" spans="1:2" ht="12.75" customHeight="1" x14ac:dyDescent="0.2">
      <c r="A100" s="20"/>
      <c r="B100" s="20"/>
    </row>
    <row r="101" spans="1:2" ht="12.75" customHeight="1" x14ac:dyDescent="0.2">
      <c r="A101" s="20"/>
      <c r="B101" s="20"/>
    </row>
    <row r="102" spans="1:2" ht="12.75" customHeight="1" x14ac:dyDescent="0.2">
      <c r="A102" s="20"/>
      <c r="B102" s="20"/>
    </row>
    <row r="103" spans="1:2" ht="12.75" customHeight="1" x14ac:dyDescent="0.2">
      <c r="A103" s="20"/>
      <c r="B103" s="20"/>
    </row>
    <row r="104" spans="1:2" ht="12.75" customHeight="1" x14ac:dyDescent="0.2">
      <c r="A104" s="20"/>
      <c r="B104" s="20"/>
    </row>
    <row r="105" spans="1:2" ht="12.75" customHeight="1" x14ac:dyDescent="0.2">
      <c r="A105" s="20"/>
      <c r="B105" s="20"/>
    </row>
    <row r="106" spans="1:2" ht="12.75" customHeight="1" x14ac:dyDescent="0.2">
      <c r="A106" s="20"/>
      <c r="B106" s="20"/>
    </row>
    <row r="107" spans="1:2" ht="12.75" customHeight="1" x14ac:dyDescent="0.2">
      <c r="A107" s="20"/>
      <c r="B107" s="20"/>
    </row>
    <row r="108" spans="1:2" ht="12.75" customHeight="1" x14ac:dyDescent="0.2">
      <c r="A108" s="20"/>
      <c r="B108" s="20"/>
    </row>
    <row r="109" spans="1:2" ht="12.75" customHeight="1" x14ac:dyDescent="0.2">
      <c r="A109" s="20"/>
      <c r="B109" s="20"/>
    </row>
    <row r="110" spans="1:2" ht="12.75" customHeight="1" x14ac:dyDescent="0.2">
      <c r="A110" s="20"/>
      <c r="B110" s="20"/>
    </row>
    <row r="111" spans="1:2" ht="12.75" customHeight="1" x14ac:dyDescent="0.2">
      <c r="A111" s="20"/>
      <c r="B111" s="20"/>
    </row>
    <row r="112" spans="1:2" ht="12.75" customHeight="1" x14ac:dyDescent="0.2">
      <c r="A112" s="20"/>
      <c r="B112" s="20"/>
    </row>
    <row r="113" spans="1:2" ht="12.75" customHeight="1" x14ac:dyDescent="0.2">
      <c r="A113" s="20"/>
      <c r="B113" s="20"/>
    </row>
    <row r="114" spans="1:2" ht="12.75" customHeight="1" x14ac:dyDescent="0.2">
      <c r="A114" s="20"/>
      <c r="B114" s="20"/>
    </row>
    <row r="115" spans="1:2" ht="12.75" customHeight="1" x14ac:dyDescent="0.2">
      <c r="A115" s="20"/>
      <c r="B115" s="20"/>
    </row>
    <row r="116" spans="1:2" ht="12.75" customHeight="1" x14ac:dyDescent="0.2">
      <c r="A116" s="20"/>
      <c r="B116" s="20"/>
    </row>
    <row r="117" spans="1:2" ht="12.75" customHeight="1" x14ac:dyDescent="0.2">
      <c r="A117" s="20"/>
      <c r="B117" s="20"/>
    </row>
    <row r="118" spans="1:2" ht="12.75" customHeight="1" x14ac:dyDescent="0.2">
      <c r="A118" s="20"/>
      <c r="B118" s="20"/>
    </row>
    <row r="119" spans="1:2" ht="12.75" customHeight="1" x14ac:dyDescent="0.2">
      <c r="A119" s="20"/>
      <c r="B119" s="20"/>
    </row>
    <row r="120" spans="1:2" ht="12.75" customHeight="1" x14ac:dyDescent="0.2">
      <c r="A120" s="20"/>
      <c r="B120" s="20"/>
    </row>
    <row r="121" spans="1:2" ht="12.75" customHeight="1" x14ac:dyDescent="0.2">
      <c r="A121" s="20"/>
      <c r="B121" s="20"/>
    </row>
    <row r="122" spans="1:2" ht="12.75" customHeight="1" x14ac:dyDescent="0.2">
      <c r="A122" s="20"/>
      <c r="B122" s="20"/>
    </row>
    <row r="123" spans="1:2" ht="12.75" customHeight="1" x14ac:dyDescent="0.2">
      <c r="A123" s="20"/>
      <c r="B123" s="20"/>
    </row>
    <row r="124" spans="1:2" ht="12.75" customHeight="1" x14ac:dyDescent="0.2">
      <c r="A124" s="20"/>
      <c r="B124" s="20"/>
    </row>
    <row r="125" spans="1:2" ht="12.75" customHeight="1" x14ac:dyDescent="0.2">
      <c r="A125" s="20"/>
      <c r="B125" s="20"/>
    </row>
    <row r="126" spans="1:2" ht="12.75" customHeight="1" x14ac:dyDescent="0.2">
      <c r="A126" s="20"/>
      <c r="B126" s="20"/>
    </row>
    <row r="127" spans="1:2" ht="12.75" customHeight="1" x14ac:dyDescent="0.2">
      <c r="A127" s="20"/>
      <c r="B127" s="20"/>
    </row>
    <row r="128" spans="1:2" ht="12.75" customHeight="1" x14ac:dyDescent="0.2">
      <c r="A128" s="20"/>
      <c r="B128" s="20"/>
    </row>
    <row r="129" spans="1:2" ht="12.75" customHeight="1" x14ac:dyDescent="0.2">
      <c r="A129" s="20"/>
      <c r="B129" s="20"/>
    </row>
    <row r="130" spans="1:2" ht="12.75" customHeight="1" x14ac:dyDescent="0.2">
      <c r="A130" s="20"/>
      <c r="B130" s="20"/>
    </row>
    <row r="131" spans="1:2" ht="12.75" customHeight="1" x14ac:dyDescent="0.2">
      <c r="A131" s="20"/>
      <c r="B131" s="20"/>
    </row>
    <row r="132" spans="1:2" ht="12.75" customHeight="1" x14ac:dyDescent="0.2">
      <c r="A132" s="20"/>
      <c r="B132" s="20"/>
    </row>
    <row r="133" spans="1:2" ht="12.75" customHeight="1" x14ac:dyDescent="0.2">
      <c r="A133" s="20"/>
      <c r="B133" s="20"/>
    </row>
    <row r="134" spans="1:2" ht="12.75" customHeight="1" x14ac:dyDescent="0.2">
      <c r="A134" s="20"/>
      <c r="B134" s="20"/>
    </row>
    <row r="135" spans="1:2" ht="12.75" customHeight="1" x14ac:dyDescent="0.2">
      <c r="A135" s="20"/>
      <c r="B135" s="20"/>
    </row>
    <row r="136" spans="1:2" ht="12.75" customHeight="1" x14ac:dyDescent="0.2">
      <c r="A136" s="20"/>
      <c r="B136" s="20"/>
    </row>
    <row r="137" spans="1:2" ht="12.75" customHeight="1" x14ac:dyDescent="0.2">
      <c r="A137" s="20"/>
      <c r="B137" s="20"/>
    </row>
    <row r="138" spans="1:2" ht="12.75" customHeight="1" x14ac:dyDescent="0.2">
      <c r="A138" s="20"/>
      <c r="B138" s="20"/>
    </row>
    <row r="139" spans="1:2" ht="12.75" customHeight="1" x14ac:dyDescent="0.2">
      <c r="A139" s="20"/>
      <c r="B139" s="20"/>
    </row>
    <row r="140" spans="1:2" ht="12.75" customHeight="1" x14ac:dyDescent="0.2">
      <c r="A140" s="20"/>
      <c r="B140" s="20"/>
    </row>
    <row r="141" spans="1:2" ht="12.75" customHeight="1" x14ac:dyDescent="0.2">
      <c r="A141" s="20"/>
      <c r="B141" s="20"/>
    </row>
    <row r="142" spans="1:2" ht="12.75" customHeight="1" x14ac:dyDescent="0.2">
      <c r="A142" s="20"/>
      <c r="B142" s="20"/>
    </row>
    <row r="143" spans="1:2" ht="12.75" customHeight="1" x14ac:dyDescent="0.2">
      <c r="A143" s="20"/>
      <c r="B143" s="20"/>
    </row>
    <row r="144" spans="1:2" ht="12.75" customHeight="1" x14ac:dyDescent="0.2">
      <c r="A144" s="20"/>
      <c r="B144" s="20"/>
    </row>
    <row r="145" spans="1:2" ht="12.75" customHeight="1" x14ac:dyDescent="0.2">
      <c r="A145" s="20"/>
      <c r="B145" s="20"/>
    </row>
    <row r="146" spans="1:2" ht="12.75" customHeight="1" x14ac:dyDescent="0.2">
      <c r="A146" s="20"/>
      <c r="B146" s="20"/>
    </row>
    <row r="147" spans="1:2" ht="12.75" customHeight="1" x14ac:dyDescent="0.2">
      <c r="A147" s="20"/>
      <c r="B147" s="20"/>
    </row>
    <row r="148" spans="1:2" ht="12.75" customHeight="1" x14ac:dyDescent="0.2">
      <c r="A148" s="20"/>
      <c r="B148" s="20"/>
    </row>
    <row r="149" spans="1:2" ht="12.75" customHeight="1" x14ac:dyDescent="0.2">
      <c r="A149" s="20"/>
      <c r="B149" s="20"/>
    </row>
    <row r="150" spans="1:2" ht="12.75" customHeight="1" x14ac:dyDescent="0.2">
      <c r="A150" s="20"/>
      <c r="B150" s="20"/>
    </row>
    <row r="151" spans="1:2" ht="12.75" customHeight="1" x14ac:dyDescent="0.2">
      <c r="A151" s="20"/>
      <c r="B151" s="20"/>
    </row>
    <row r="152" spans="1:2" ht="12.75" customHeight="1" x14ac:dyDescent="0.2">
      <c r="A152" s="20"/>
      <c r="B152" s="20"/>
    </row>
    <row r="153" spans="1:2" ht="12.75" customHeight="1" x14ac:dyDescent="0.2">
      <c r="A153" s="20"/>
      <c r="B153" s="20"/>
    </row>
    <row r="154" spans="1:2" ht="12.75" customHeight="1" x14ac:dyDescent="0.2">
      <c r="A154" s="20"/>
      <c r="B154" s="20"/>
    </row>
    <row r="155" spans="1:2" ht="12.75" customHeight="1" x14ac:dyDescent="0.2">
      <c r="A155" s="20"/>
      <c r="B155" s="20"/>
    </row>
    <row r="156" spans="1:2" ht="12.75" customHeight="1" x14ac:dyDescent="0.2">
      <c r="A156" s="20"/>
      <c r="B156" s="20"/>
    </row>
    <row r="157" spans="1:2" ht="12.75" customHeight="1" x14ac:dyDescent="0.2">
      <c r="A157" s="20"/>
      <c r="B157" s="20"/>
    </row>
    <row r="158" spans="1:2" ht="12.75" customHeight="1" x14ac:dyDescent="0.2">
      <c r="A158" s="20"/>
      <c r="B158" s="20"/>
    </row>
    <row r="159" spans="1:2" ht="12.75" customHeight="1" x14ac:dyDescent="0.2">
      <c r="A159" s="20"/>
      <c r="B159" s="20"/>
    </row>
    <row r="160" spans="1:2" ht="12.75" customHeight="1" x14ac:dyDescent="0.2">
      <c r="A160" s="20"/>
      <c r="B160" s="20"/>
    </row>
    <row r="161" spans="1:2" ht="12.75" customHeight="1" x14ac:dyDescent="0.2">
      <c r="A161" s="20"/>
      <c r="B161" s="20"/>
    </row>
    <row r="162" spans="1:2" ht="12.75" customHeight="1" x14ac:dyDescent="0.2">
      <c r="A162" s="20"/>
      <c r="B162" s="20"/>
    </row>
    <row r="163" spans="1:2" ht="12.75" customHeight="1" x14ac:dyDescent="0.2">
      <c r="A163" s="20"/>
      <c r="B163" s="20"/>
    </row>
    <row r="164" spans="1:2" ht="12.75" customHeight="1" x14ac:dyDescent="0.2">
      <c r="A164" s="20"/>
      <c r="B164" s="20"/>
    </row>
    <row r="165" spans="1:2" ht="12.75" customHeight="1" x14ac:dyDescent="0.2">
      <c r="A165" s="20"/>
      <c r="B165" s="20"/>
    </row>
    <row r="166" spans="1:2" ht="12.75" customHeight="1" x14ac:dyDescent="0.2">
      <c r="A166" s="20"/>
      <c r="B166" s="20"/>
    </row>
    <row r="167" spans="1:2" ht="12.75" customHeight="1" x14ac:dyDescent="0.2">
      <c r="A167" s="20"/>
      <c r="B167" s="20"/>
    </row>
    <row r="168" spans="1:2" ht="12.75" customHeight="1" x14ac:dyDescent="0.2">
      <c r="A168" s="20"/>
      <c r="B168" s="20"/>
    </row>
    <row r="169" spans="1:2" ht="12.75" customHeight="1" x14ac:dyDescent="0.2">
      <c r="A169" s="20"/>
      <c r="B169" s="20"/>
    </row>
    <row r="170" spans="1:2" ht="12.75" customHeight="1" x14ac:dyDescent="0.2">
      <c r="A170" s="20"/>
      <c r="B170" s="20"/>
    </row>
    <row r="171" spans="1:2" ht="12.75" customHeight="1" x14ac:dyDescent="0.2">
      <c r="A171" s="20"/>
      <c r="B171" s="20"/>
    </row>
    <row r="172" spans="1:2" ht="12.75" customHeight="1" x14ac:dyDescent="0.2">
      <c r="A172" s="20"/>
      <c r="B172" s="20"/>
    </row>
    <row r="173" spans="1:2" ht="12.75" customHeight="1" x14ac:dyDescent="0.2">
      <c r="A173" s="20"/>
      <c r="B173" s="20"/>
    </row>
    <row r="174" spans="1:2" ht="12.75" customHeight="1" x14ac:dyDescent="0.2">
      <c r="A174" s="20"/>
      <c r="B174" s="20"/>
    </row>
    <row r="175" spans="1:2" ht="12.75" customHeight="1" x14ac:dyDescent="0.2">
      <c r="A175" s="20"/>
      <c r="B175" s="20"/>
    </row>
    <row r="176" spans="1:2" ht="12.75" customHeight="1" x14ac:dyDescent="0.2">
      <c r="A176" s="20"/>
      <c r="B176" s="20"/>
    </row>
    <row r="177" spans="1:2" ht="12.75" customHeight="1" x14ac:dyDescent="0.2">
      <c r="A177" s="20"/>
      <c r="B177" s="20"/>
    </row>
    <row r="178" spans="1:2" ht="12.75" customHeight="1" x14ac:dyDescent="0.2">
      <c r="A178" s="20"/>
      <c r="B178" s="20"/>
    </row>
    <row r="179" spans="1:2" ht="12.75" customHeight="1" x14ac:dyDescent="0.2">
      <c r="A179" s="20"/>
      <c r="B179" s="20"/>
    </row>
    <row r="180" spans="1:2" ht="12.75" customHeight="1" x14ac:dyDescent="0.2">
      <c r="A180" s="20"/>
      <c r="B180" s="20"/>
    </row>
    <row r="181" spans="1:2" ht="12.75" customHeight="1" x14ac:dyDescent="0.2">
      <c r="A181" s="20"/>
      <c r="B181" s="20"/>
    </row>
    <row r="182" spans="1:2" ht="12.75" customHeight="1" x14ac:dyDescent="0.2">
      <c r="A182" s="20"/>
      <c r="B182" s="20"/>
    </row>
    <row r="183" spans="1:2" ht="12.75" customHeight="1" x14ac:dyDescent="0.2">
      <c r="A183" s="20"/>
      <c r="B183" s="20"/>
    </row>
    <row r="184" spans="1:2" ht="12.75" customHeight="1" x14ac:dyDescent="0.2">
      <c r="A184" s="20"/>
      <c r="B184" s="20"/>
    </row>
    <row r="185" spans="1:2" ht="12.75" customHeight="1" x14ac:dyDescent="0.2">
      <c r="A185" s="20"/>
      <c r="B185" s="20"/>
    </row>
    <row r="186" spans="1:2" ht="12.75" customHeight="1" x14ac:dyDescent="0.2">
      <c r="A186" s="20"/>
      <c r="B186" s="20"/>
    </row>
    <row r="187" spans="1:2" ht="12.75" customHeight="1" x14ac:dyDescent="0.2">
      <c r="A187" s="20"/>
      <c r="B187" s="20"/>
    </row>
    <row r="188" spans="1:2" ht="12.75" customHeight="1" x14ac:dyDescent="0.2">
      <c r="A188" s="20"/>
      <c r="B188" s="20"/>
    </row>
    <row r="189" spans="1:2" ht="12.75" customHeight="1" x14ac:dyDescent="0.2">
      <c r="A189" s="20"/>
      <c r="B189" s="20"/>
    </row>
    <row r="190" spans="1:2" ht="12.75" customHeight="1" x14ac:dyDescent="0.2">
      <c r="A190" s="20"/>
      <c r="B190" s="20"/>
    </row>
    <row r="191" spans="1:2" ht="12.75" customHeight="1" x14ac:dyDescent="0.2">
      <c r="A191" s="20"/>
      <c r="B191" s="20"/>
    </row>
    <row r="192" spans="1:2" ht="12.75" customHeight="1" x14ac:dyDescent="0.2">
      <c r="A192" s="20"/>
      <c r="B192" s="20"/>
    </row>
    <row r="193" spans="1:2" ht="12.75" customHeight="1" x14ac:dyDescent="0.2">
      <c r="A193" s="20"/>
      <c r="B193" s="20"/>
    </row>
    <row r="194" spans="1:2" ht="12.75" customHeight="1" x14ac:dyDescent="0.2">
      <c r="A194" s="20"/>
      <c r="B194" s="20"/>
    </row>
    <row r="195" spans="1:2" ht="12.75" customHeight="1" x14ac:dyDescent="0.2">
      <c r="A195" s="20"/>
      <c r="B195" s="20"/>
    </row>
    <row r="196" spans="1:2" ht="12.75" customHeight="1" x14ac:dyDescent="0.2">
      <c r="A196" s="20"/>
      <c r="B196" s="20"/>
    </row>
    <row r="197" spans="1:2" ht="12.75" customHeight="1" x14ac:dyDescent="0.2">
      <c r="A197" s="20"/>
      <c r="B197" s="20"/>
    </row>
    <row r="198" spans="1:2" ht="12.75" customHeight="1" x14ac:dyDescent="0.2">
      <c r="A198" s="20"/>
      <c r="B198" s="20"/>
    </row>
    <row r="199" spans="1:2" ht="12.75" customHeight="1" x14ac:dyDescent="0.2">
      <c r="A199" s="20"/>
      <c r="B199" s="20"/>
    </row>
    <row r="200" spans="1:2" ht="12.75" customHeight="1" x14ac:dyDescent="0.2">
      <c r="A200" s="20"/>
      <c r="B200" s="20"/>
    </row>
    <row r="201" spans="1:2" ht="12.75" customHeight="1" x14ac:dyDescent="0.2">
      <c r="A201" s="20"/>
      <c r="B201" s="20"/>
    </row>
    <row r="202" spans="1:2" ht="12.75" customHeight="1" x14ac:dyDescent="0.2">
      <c r="A202" s="20"/>
      <c r="B202" s="20"/>
    </row>
    <row r="203" spans="1:2" ht="12.75" customHeight="1" x14ac:dyDescent="0.2">
      <c r="A203" s="20"/>
      <c r="B203" s="20"/>
    </row>
    <row r="204" spans="1:2" ht="12.75" customHeight="1" x14ac:dyDescent="0.2">
      <c r="A204" s="20"/>
      <c r="B204" s="20"/>
    </row>
    <row r="205" spans="1:2" ht="12.75" customHeight="1" x14ac:dyDescent="0.2">
      <c r="A205" s="20"/>
      <c r="B205" s="20"/>
    </row>
    <row r="206" spans="1:2" ht="12.75" customHeight="1" x14ac:dyDescent="0.2">
      <c r="A206" s="20"/>
      <c r="B206" s="20"/>
    </row>
    <row r="207" spans="1:2" ht="12.75" customHeight="1" x14ac:dyDescent="0.2">
      <c r="A207" s="20"/>
      <c r="B207" s="20"/>
    </row>
    <row r="208" spans="1:2" ht="12.75" customHeight="1" x14ac:dyDescent="0.2">
      <c r="A208" s="20"/>
      <c r="B208" s="20"/>
    </row>
    <row r="209" spans="1:2" ht="12.75" customHeight="1" x14ac:dyDescent="0.2">
      <c r="A209" s="20"/>
      <c r="B209" s="20"/>
    </row>
    <row r="210" spans="1:2" ht="12.75" customHeight="1" x14ac:dyDescent="0.2">
      <c r="A210" s="20"/>
      <c r="B210" s="20"/>
    </row>
    <row r="211" spans="1:2" ht="12.75" customHeight="1" x14ac:dyDescent="0.2">
      <c r="A211" s="20"/>
      <c r="B211" s="20"/>
    </row>
    <row r="212" spans="1:2" ht="12.75" customHeight="1" x14ac:dyDescent="0.2">
      <c r="A212" s="20"/>
      <c r="B212" s="20"/>
    </row>
    <row r="213" spans="1:2" ht="12.75" customHeight="1" x14ac:dyDescent="0.2">
      <c r="A213" s="20"/>
      <c r="B213" s="20"/>
    </row>
    <row r="214" spans="1:2" ht="12.75" customHeight="1" x14ac:dyDescent="0.2">
      <c r="A214" s="20"/>
      <c r="B214" s="20"/>
    </row>
    <row r="215" spans="1:2" ht="12.75" customHeight="1" x14ac:dyDescent="0.2">
      <c r="A215" s="20"/>
      <c r="B215" s="20"/>
    </row>
    <row r="216" spans="1:2" ht="12.75" customHeight="1" x14ac:dyDescent="0.2">
      <c r="A216" s="20"/>
      <c r="B216" s="20"/>
    </row>
    <row r="217" spans="1:2" ht="12.75" customHeight="1" x14ac:dyDescent="0.2">
      <c r="A217" s="20"/>
      <c r="B217" s="20"/>
    </row>
    <row r="218" spans="1:2" ht="12.75" customHeight="1" x14ac:dyDescent="0.2">
      <c r="A218" s="20"/>
      <c r="B218" s="20"/>
    </row>
    <row r="219" spans="1:2" ht="12.75" customHeight="1" x14ac:dyDescent="0.2">
      <c r="A219" s="20"/>
      <c r="B219" s="20"/>
    </row>
    <row r="220" spans="1:2" ht="12.75" customHeight="1" x14ac:dyDescent="0.2">
      <c r="A220" s="20"/>
      <c r="B220" s="20"/>
    </row>
    <row r="221" spans="1:2" ht="12.75" customHeight="1" x14ac:dyDescent="0.2">
      <c r="A221" s="20"/>
      <c r="B221" s="20"/>
    </row>
    <row r="222" spans="1:2" ht="12.75" customHeight="1" x14ac:dyDescent="0.2">
      <c r="A222" s="20"/>
      <c r="B222" s="20"/>
    </row>
    <row r="223" spans="1:2" ht="12.75" customHeight="1" x14ac:dyDescent="0.2">
      <c r="A223" s="20"/>
      <c r="B223" s="20"/>
    </row>
    <row r="224" spans="1:2" ht="12.75" customHeight="1" x14ac:dyDescent="0.2">
      <c r="A224" s="20"/>
      <c r="B224" s="20"/>
    </row>
    <row r="225" spans="1:2" ht="12.75" customHeight="1" x14ac:dyDescent="0.2">
      <c r="A225" s="20"/>
      <c r="B225" s="20"/>
    </row>
    <row r="226" spans="1:2" ht="12.75" customHeight="1" x14ac:dyDescent="0.2">
      <c r="A226" s="20"/>
      <c r="B226" s="20"/>
    </row>
    <row r="227" spans="1:2" ht="12.75" customHeight="1" x14ac:dyDescent="0.2">
      <c r="A227" s="20"/>
      <c r="B227" s="20"/>
    </row>
    <row r="228" spans="1:2" ht="12.75" customHeight="1" x14ac:dyDescent="0.2">
      <c r="A228" s="20"/>
      <c r="B228" s="20"/>
    </row>
    <row r="229" spans="1:2" ht="12.75" customHeight="1" x14ac:dyDescent="0.2">
      <c r="A229" s="20"/>
      <c r="B229" s="20"/>
    </row>
    <row r="230" spans="1:2" ht="12.75" customHeight="1" x14ac:dyDescent="0.2">
      <c r="A230" s="20"/>
      <c r="B230" s="20"/>
    </row>
    <row r="231" spans="1:2" ht="12.75" customHeight="1" x14ac:dyDescent="0.2">
      <c r="A231" s="20"/>
      <c r="B231" s="20"/>
    </row>
    <row r="232" spans="1:2" ht="12.75" customHeight="1" x14ac:dyDescent="0.2">
      <c r="A232" s="20"/>
      <c r="B232" s="20"/>
    </row>
    <row r="233" spans="1:2" ht="12.75" customHeight="1" x14ac:dyDescent="0.2">
      <c r="A233" s="20"/>
      <c r="B233" s="20"/>
    </row>
    <row r="234" spans="1:2" ht="12.75" customHeight="1" x14ac:dyDescent="0.2">
      <c r="A234" s="20"/>
      <c r="B234" s="20"/>
    </row>
    <row r="235" spans="1:2" ht="12.75" customHeight="1" x14ac:dyDescent="0.2">
      <c r="A235" s="20"/>
      <c r="B235" s="20"/>
    </row>
    <row r="236" spans="1:2" ht="12.75" customHeight="1" x14ac:dyDescent="0.2">
      <c r="A236" s="20"/>
      <c r="B236" s="20"/>
    </row>
    <row r="237" spans="1:2" ht="12.75" customHeight="1" x14ac:dyDescent="0.2">
      <c r="A237" s="20"/>
      <c r="B237" s="20"/>
    </row>
    <row r="238" spans="1:2" ht="12.75" customHeight="1" x14ac:dyDescent="0.2">
      <c r="A238" s="20"/>
      <c r="B238" s="20"/>
    </row>
    <row r="239" spans="1:2" ht="12.75" customHeight="1" x14ac:dyDescent="0.2">
      <c r="A239" s="20"/>
      <c r="B239" s="20"/>
    </row>
    <row r="240" spans="1:2" ht="12.75" customHeight="1" x14ac:dyDescent="0.2">
      <c r="A240" s="20"/>
      <c r="B240" s="20"/>
    </row>
    <row r="241" spans="1:2" ht="12.75" customHeight="1" x14ac:dyDescent="0.2">
      <c r="A241" s="20"/>
      <c r="B241" s="20"/>
    </row>
    <row r="242" spans="1:2" ht="12.75" customHeight="1" x14ac:dyDescent="0.2">
      <c r="A242" s="20"/>
      <c r="B242" s="20"/>
    </row>
    <row r="243" spans="1:2" ht="12.75" customHeight="1" x14ac:dyDescent="0.2">
      <c r="A243" s="20"/>
      <c r="B243" s="20"/>
    </row>
    <row r="244" spans="1:2" ht="12.75" customHeight="1" x14ac:dyDescent="0.2">
      <c r="A244" s="20"/>
      <c r="B244" s="20"/>
    </row>
    <row r="245" spans="1:2" ht="12.75" customHeight="1" x14ac:dyDescent="0.2">
      <c r="A245" s="20"/>
      <c r="B245" s="20"/>
    </row>
    <row r="246" spans="1:2" ht="12.75" customHeight="1" x14ac:dyDescent="0.2">
      <c r="A246" s="20"/>
      <c r="B246" s="20"/>
    </row>
    <row r="247" spans="1:2" ht="12.75" customHeight="1" x14ac:dyDescent="0.2">
      <c r="A247" s="20"/>
      <c r="B247" s="20"/>
    </row>
    <row r="248" spans="1:2" ht="12.75" customHeight="1" x14ac:dyDescent="0.2">
      <c r="A248" s="20"/>
      <c r="B248" s="20"/>
    </row>
    <row r="249" spans="1:2" ht="12.75" customHeight="1" x14ac:dyDescent="0.2">
      <c r="A249" s="20"/>
      <c r="B249" s="20"/>
    </row>
    <row r="250" spans="1:2" ht="12.75" customHeight="1" x14ac:dyDescent="0.2">
      <c r="A250" s="20"/>
      <c r="B250" s="20"/>
    </row>
    <row r="251" spans="1:2" ht="12.75" customHeight="1" x14ac:dyDescent="0.2">
      <c r="A251" s="20"/>
      <c r="B251" s="20"/>
    </row>
    <row r="252" spans="1:2" ht="12.75" customHeight="1" x14ac:dyDescent="0.2">
      <c r="A252" s="20"/>
      <c r="B252" s="20"/>
    </row>
    <row r="253" spans="1:2" ht="12.75" customHeight="1" x14ac:dyDescent="0.2">
      <c r="A253" s="20"/>
      <c r="B253" s="20"/>
    </row>
    <row r="254" spans="1:2" ht="12.75" customHeight="1" x14ac:dyDescent="0.2">
      <c r="A254" s="20"/>
      <c r="B254" s="20"/>
    </row>
    <row r="255" spans="1:2" ht="12.75" customHeight="1" x14ac:dyDescent="0.2">
      <c r="A255" s="20"/>
      <c r="B255" s="20"/>
    </row>
    <row r="256" spans="1:2" ht="12.75" customHeight="1" x14ac:dyDescent="0.2">
      <c r="A256" s="20"/>
      <c r="B256" s="20"/>
    </row>
    <row r="257" spans="1:2" ht="12.75" customHeight="1" x14ac:dyDescent="0.2">
      <c r="A257" s="20"/>
      <c r="B257" s="20"/>
    </row>
    <row r="258" spans="1:2" ht="12.75" customHeight="1" x14ac:dyDescent="0.2">
      <c r="A258" s="20"/>
      <c r="B258" s="20"/>
    </row>
    <row r="259" spans="1:2" ht="12.75" customHeight="1" x14ac:dyDescent="0.2">
      <c r="A259" s="20"/>
      <c r="B259" s="20"/>
    </row>
    <row r="260" spans="1:2" ht="12.75" customHeight="1" x14ac:dyDescent="0.2">
      <c r="A260" s="20"/>
      <c r="B260" s="20"/>
    </row>
    <row r="261" spans="1:2" ht="12.75" customHeight="1" x14ac:dyDescent="0.2">
      <c r="A261" s="20"/>
      <c r="B261" s="20"/>
    </row>
    <row r="262" spans="1:2" ht="12.75" customHeight="1" x14ac:dyDescent="0.2">
      <c r="A262" s="20"/>
      <c r="B262" s="20"/>
    </row>
    <row r="263" spans="1:2" ht="12.75" customHeight="1" x14ac:dyDescent="0.2">
      <c r="A263" s="20"/>
      <c r="B263" s="20"/>
    </row>
    <row r="264" spans="1:2" ht="12.75" customHeight="1" x14ac:dyDescent="0.2">
      <c r="A264" s="20"/>
      <c r="B264" s="20"/>
    </row>
    <row r="265" spans="1:2" ht="12.75" customHeight="1" x14ac:dyDescent="0.2">
      <c r="A265" s="20"/>
      <c r="B265" s="20"/>
    </row>
    <row r="266" spans="1:2" ht="12.75" customHeight="1" x14ac:dyDescent="0.2">
      <c r="A266" s="20"/>
      <c r="B266" s="20"/>
    </row>
    <row r="267" spans="1:2" ht="12.75" customHeight="1" x14ac:dyDescent="0.2">
      <c r="A267" s="20"/>
      <c r="B267" s="20"/>
    </row>
    <row r="268" spans="1:2" ht="12.75" customHeight="1" x14ac:dyDescent="0.2">
      <c r="A268" s="20"/>
      <c r="B268" s="20"/>
    </row>
    <row r="269" spans="1:2" ht="12.75" customHeight="1" x14ac:dyDescent="0.2">
      <c r="A269" s="20"/>
      <c r="B269" s="20"/>
    </row>
    <row r="270" spans="1:2" ht="12.75" customHeight="1" x14ac:dyDescent="0.2">
      <c r="A270" s="20"/>
      <c r="B270" s="20"/>
    </row>
    <row r="271" spans="1:2" ht="12.75" customHeight="1" x14ac:dyDescent="0.2">
      <c r="A271" s="20"/>
      <c r="B271" s="20"/>
    </row>
    <row r="272" spans="1:2" ht="12.75" customHeight="1" x14ac:dyDescent="0.2">
      <c r="A272" s="20"/>
      <c r="B272" s="20"/>
    </row>
    <row r="273" spans="1:2" ht="12.75" customHeight="1" x14ac:dyDescent="0.2">
      <c r="A273" s="20"/>
      <c r="B273" s="20"/>
    </row>
    <row r="274" spans="1:2" ht="12.75" customHeight="1" x14ac:dyDescent="0.2">
      <c r="A274" s="20"/>
      <c r="B274" s="20"/>
    </row>
    <row r="275" spans="1:2" ht="12.75" customHeight="1" x14ac:dyDescent="0.2">
      <c r="A275" s="20"/>
      <c r="B275" s="20"/>
    </row>
    <row r="276" spans="1:2" ht="12.75" customHeight="1" x14ac:dyDescent="0.2">
      <c r="A276" s="20"/>
      <c r="B276" s="20"/>
    </row>
    <row r="277" spans="1:2" ht="12.75" customHeight="1" x14ac:dyDescent="0.2">
      <c r="A277" s="20"/>
      <c r="B277" s="20"/>
    </row>
    <row r="278" spans="1:2" ht="12.75" customHeight="1" x14ac:dyDescent="0.2">
      <c r="A278" s="20"/>
      <c r="B278" s="20"/>
    </row>
    <row r="279" spans="1:2" ht="12.75" customHeight="1" x14ac:dyDescent="0.2">
      <c r="A279" s="20"/>
      <c r="B279" s="20"/>
    </row>
    <row r="280" spans="1:2" ht="12.75" customHeight="1" x14ac:dyDescent="0.2">
      <c r="A280" s="20"/>
      <c r="B280" s="20"/>
    </row>
    <row r="281" spans="1:2" ht="12.75" customHeight="1" x14ac:dyDescent="0.2">
      <c r="A281" s="20"/>
      <c r="B281" s="20"/>
    </row>
    <row r="282" spans="1:2" ht="12.75" customHeight="1" x14ac:dyDescent="0.2">
      <c r="A282" s="20"/>
      <c r="B282" s="20"/>
    </row>
    <row r="283" spans="1:2" ht="12.75" customHeight="1" x14ac:dyDescent="0.2">
      <c r="A283" s="20"/>
      <c r="B283" s="20"/>
    </row>
    <row r="284" spans="1:2" ht="12.75" customHeight="1" x14ac:dyDescent="0.2">
      <c r="A284" s="20"/>
      <c r="B284" s="20"/>
    </row>
    <row r="285" spans="1:2" ht="12.75" customHeight="1" x14ac:dyDescent="0.2">
      <c r="A285" s="20"/>
      <c r="B285" s="20"/>
    </row>
    <row r="286" spans="1:2" ht="12.75" customHeight="1" x14ac:dyDescent="0.2">
      <c r="A286" s="20"/>
      <c r="B286" s="20"/>
    </row>
    <row r="287" spans="1:2" ht="12.75" customHeight="1" x14ac:dyDescent="0.2">
      <c r="A287" s="20"/>
      <c r="B287" s="20"/>
    </row>
    <row r="288" spans="1:2" ht="12.75" customHeight="1" x14ac:dyDescent="0.2">
      <c r="A288" s="20"/>
      <c r="B288" s="20"/>
    </row>
    <row r="289" spans="1:2" ht="12.75" customHeight="1" x14ac:dyDescent="0.2">
      <c r="A289" s="20"/>
      <c r="B289" s="20"/>
    </row>
    <row r="290" spans="1:2" ht="12.75" customHeight="1" x14ac:dyDescent="0.2">
      <c r="A290" s="20"/>
      <c r="B290" s="20"/>
    </row>
    <row r="291" spans="1:2" ht="12.75" customHeight="1" x14ac:dyDescent="0.2">
      <c r="A291" s="20"/>
      <c r="B291" s="20"/>
    </row>
    <row r="292" spans="1:2" ht="12.75" customHeight="1" x14ac:dyDescent="0.2">
      <c r="A292" s="20"/>
      <c r="B292" s="20"/>
    </row>
    <row r="293" spans="1:2" ht="12.75" customHeight="1" x14ac:dyDescent="0.2">
      <c r="A293" s="20"/>
      <c r="B293" s="20"/>
    </row>
    <row r="294" spans="1:2" ht="12.75" customHeight="1" x14ac:dyDescent="0.2">
      <c r="A294" s="20"/>
      <c r="B294" s="20"/>
    </row>
    <row r="295" spans="1:2" ht="12.75" customHeight="1" x14ac:dyDescent="0.2">
      <c r="A295" s="20"/>
      <c r="B295" s="20"/>
    </row>
    <row r="296" spans="1:2" ht="12.75" customHeight="1" x14ac:dyDescent="0.2">
      <c r="A296" s="20"/>
      <c r="B296" s="20"/>
    </row>
    <row r="297" spans="1:2" ht="12.75" customHeight="1" x14ac:dyDescent="0.2">
      <c r="A297" s="20"/>
      <c r="B297" s="20"/>
    </row>
    <row r="298" spans="1:2" ht="12.75" customHeight="1" x14ac:dyDescent="0.2">
      <c r="A298" s="20"/>
      <c r="B298" s="20"/>
    </row>
    <row r="299" spans="1:2" ht="12.75" customHeight="1" x14ac:dyDescent="0.2">
      <c r="A299" s="20"/>
      <c r="B299" s="20"/>
    </row>
    <row r="300" spans="1:2" ht="12.75" customHeight="1" x14ac:dyDescent="0.2">
      <c r="A300" s="20"/>
      <c r="B300" s="20"/>
    </row>
    <row r="301" spans="1:2" ht="12.75" customHeight="1" x14ac:dyDescent="0.2">
      <c r="A301" s="20"/>
      <c r="B301" s="20"/>
    </row>
    <row r="302" spans="1:2" ht="12.75" customHeight="1" x14ac:dyDescent="0.2">
      <c r="A302" s="20"/>
      <c r="B302" s="20"/>
    </row>
    <row r="303" spans="1:2" ht="12.75" customHeight="1" x14ac:dyDescent="0.2">
      <c r="A303" s="20"/>
      <c r="B303" s="20"/>
    </row>
    <row r="304" spans="1:2" ht="12.75" customHeight="1" x14ac:dyDescent="0.2">
      <c r="A304" s="20"/>
      <c r="B304" s="20"/>
    </row>
    <row r="305" spans="1:2" ht="12.75" customHeight="1" x14ac:dyDescent="0.2">
      <c r="A305" s="20"/>
      <c r="B305" s="20"/>
    </row>
    <row r="306" spans="1:2" ht="12.75" customHeight="1" x14ac:dyDescent="0.2">
      <c r="A306" s="20"/>
      <c r="B306" s="20"/>
    </row>
    <row r="307" spans="1:2" ht="12.75" customHeight="1" x14ac:dyDescent="0.2">
      <c r="A307" s="20"/>
      <c r="B307" s="20"/>
    </row>
    <row r="308" spans="1:2" ht="12.75" customHeight="1" x14ac:dyDescent="0.2">
      <c r="A308" s="20"/>
      <c r="B308" s="20"/>
    </row>
    <row r="309" spans="1:2" ht="12.75" customHeight="1" x14ac:dyDescent="0.2">
      <c r="A309" s="20"/>
      <c r="B309" s="20"/>
    </row>
    <row r="310" spans="1:2" ht="12.75" customHeight="1" x14ac:dyDescent="0.2">
      <c r="A310" s="20"/>
      <c r="B310" s="20"/>
    </row>
    <row r="311" spans="1:2" ht="12.75" customHeight="1" x14ac:dyDescent="0.2">
      <c r="A311" s="20"/>
      <c r="B311" s="20"/>
    </row>
    <row r="312" spans="1:2" ht="12.75" customHeight="1" x14ac:dyDescent="0.2">
      <c r="A312" s="20"/>
      <c r="B312" s="20"/>
    </row>
    <row r="313" spans="1:2" ht="12.75" customHeight="1" x14ac:dyDescent="0.2">
      <c r="A313" s="20"/>
      <c r="B313" s="20"/>
    </row>
    <row r="314" spans="1:2" ht="12.75" customHeight="1" x14ac:dyDescent="0.2">
      <c r="A314" s="20"/>
      <c r="B314" s="20"/>
    </row>
    <row r="315" spans="1:2" ht="12.75" customHeight="1" x14ac:dyDescent="0.2">
      <c r="A315" s="20"/>
      <c r="B315" s="20"/>
    </row>
    <row r="316" spans="1:2" ht="12.75" customHeight="1" x14ac:dyDescent="0.2">
      <c r="A316" s="20"/>
      <c r="B316" s="20"/>
    </row>
    <row r="317" spans="1:2" ht="12.75" customHeight="1" x14ac:dyDescent="0.2">
      <c r="A317" s="20"/>
      <c r="B317" s="20"/>
    </row>
    <row r="318" spans="1:2" ht="12.75" customHeight="1" x14ac:dyDescent="0.2">
      <c r="A318" s="20"/>
      <c r="B318" s="20"/>
    </row>
    <row r="319" spans="1:2" ht="12.75" customHeight="1" x14ac:dyDescent="0.2">
      <c r="A319" s="20"/>
      <c r="B319" s="20"/>
    </row>
    <row r="320" spans="1:2" ht="12.75" customHeight="1" x14ac:dyDescent="0.2">
      <c r="A320" s="20"/>
      <c r="B320" s="20"/>
    </row>
    <row r="321" spans="1:2" ht="12.75" customHeight="1" x14ac:dyDescent="0.2">
      <c r="A321" s="20"/>
      <c r="B321" s="20"/>
    </row>
    <row r="322" spans="1:2" ht="12.75" customHeight="1" x14ac:dyDescent="0.2">
      <c r="A322" s="20"/>
      <c r="B322" s="20"/>
    </row>
    <row r="323" spans="1:2" ht="12.75" customHeight="1" x14ac:dyDescent="0.2">
      <c r="A323" s="20"/>
      <c r="B323" s="20"/>
    </row>
    <row r="324" spans="1:2" ht="12.75" customHeight="1" x14ac:dyDescent="0.2">
      <c r="A324" s="20"/>
      <c r="B324" s="20"/>
    </row>
    <row r="325" spans="1:2" ht="12.75" customHeight="1" x14ac:dyDescent="0.2">
      <c r="A325" s="20"/>
      <c r="B325" s="20"/>
    </row>
    <row r="326" spans="1:2" ht="12.75" customHeight="1" x14ac:dyDescent="0.2">
      <c r="A326" s="20"/>
      <c r="B326" s="20"/>
    </row>
    <row r="327" spans="1:2" ht="12.75" customHeight="1" x14ac:dyDescent="0.2">
      <c r="A327" s="20"/>
      <c r="B327" s="20"/>
    </row>
    <row r="328" spans="1:2" ht="12.75" customHeight="1" x14ac:dyDescent="0.2">
      <c r="A328" s="20"/>
      <c r="B328" s="20"/>
    </row>
    <row r="329" spans="1:2" ht="12.75" customHeight="1" x14ac:dyDescent="0.2">
      <c r="A329" s="20"/>
      <c r="B329" s="20"/>
    </row>
    <row r="330" spans="1:2" ht="12.75" customHeight="1" x14ac:dyDescent="0.2">
      <c r="A330" s="20"/>
      <c r="B330" s="20"/>
    </row>
    <row r="331" spans="1:2" ht="12.75" customHeight="1" x14ac:dyDescent="0.2">
      <c r="A331" s="20"/>
      <c r="B331" s="20"/>
    </row>
    <row r="332" spans="1:2" ht="12.75" customHeight="1" x14ac:dyDescent="0.2">
      <c r="A332" s="20"/>
      <c r="B332" s="20"/>
    </row>
    <row r="333" spans="1:2" ht="12.75" customHeight="1" x14ac:dyDescent="0.2">
      <c r="A333" s="20"/>
      <c r="B333" s="20"/>
    </row>
    <row r="334" spans="1:2" ht="12.75" customHeight="1" x14ac:dyDescent="0.2">
      <c r="A334" s="20"/>
      <c r="B334" s="20"/>
    </row>
    <row r="335" spans="1:2" ht="12.75" customHeight="1" x14ac:dyDescent="0.2">
      <c r="A335" s="20"/>
      <c r="B335" s="20"/>
    </row>
    <row r="336" spans="1:2" ht="12.75" customHeight="1" x14ac:dyDescent="0.2">
      <c r="A336" s="20"/>
      <c r="B336" s="20"/>
    </row>
    <row r="337" spans="1:2" ht="12.75" customHeight="1" x14ac:dyDescent="0.2">
      <c r="A337" s="20"/>
      <c r="B337" s="20"/>
    </row>
    <row r="338" spans="1:2" ht="12.75" customHeight="1" x14ac:dyDescent="0.2">
      <c r="A338" s="20"/>
      <c r="B338" s="20"/>
    </row>
    <row r="339" spans="1:2" ht="12.75" customHeight="1" x14ac:dyDescent="0.2">
      <c r="A339" s="20"/>
      <c r="B339" s="20"/>
    </row>
    <row r="340" spans="1:2" ht="12.75" customHeight="1" x14ac:dyDescent="0.2">
      <c r="A340" s="20"/>
      <c r="B340" s="20"/>
    </row>
    <row r="341" spans="1:2" ht="12.75" customHeight="1" x14ac:dyDescent="0.2">
      <c r="A341" s="20"/>
      <c r="B341" s="20"/>
    </row>
    <row r="342" spans="1:2" ht="12.75" customHeight="1" x14ac:dyDescent="0.2">
      <c r="A342" s="20"/>
      <c r="B342" s="20"/>
    </row>
    <row r="343" spans="1:2" ht="12.75" customHeight="1" x14ac:dyDescent="0.2">
      <c r="A343" s="20"/>
      <c r="B343" s="20"/>
    </row>
    <row r="344" spans="1:2" ht="12.75" customHeight="1" x14ac:dyDescent="0.2">
      <c r="A344" s="20"/>
      <c r="B344" s="20"/>
    </row>
    <row r="345" spans="1:2" ht="12.75" customHeight="1" x14ac:dyDescent="0.2">
      <c r="A345" s="20"/>
      <c r="B345" s="20"/>
    </row>
    <row r="346" spans="1:2" ht="12.75" customHeight="1" x14ac:dyDescent="0.2">
      <c r="A346" s="20"/>
      <c r="B346" s="20"/>
    </row>
    <row r="347" spans="1:2" ht="12.75" customHeight="1" x14ac:dyDescent="0.2">
      <c r="A347" s="20"/>
      <c r="B347" s="20"/>
    </row>
    <row r="348" spans="1:2" ht="12.75" customHeight="1" x14ac:dyDescent="0.2">
      <c r="A348" s="20"/>
      <c r="B348" s="20"/>
    </row>
    <row r="349" spans="1:2" ht="12.75" customHeight="1" x14ac:dyDescent="0.2">
      <c r="A349" s="20"/>
      <c r="B349" s="20"/>
    </row>
    <row r="350" spans="1:2" ht="12.75" customHeight="1" x14ac:dyDescent="0.2">
      <c r="A350" s="20"/>
      <c r="B350" s="20"/>
    </row>
    <row r="351" spans="1:2" ht="12.75" customHeight="1" x14ac:dyDescent="0.2">
      <c r="A351" s="20"/>
      <c r="B351" s="20"/>
    </row>
    <row r="352" spans="1:2" ht="12.75" customHeight="1" x14ac:dyDescent="0.2">
      <c r="A352" s="20"/>
      <c r="B352" s="20"/>
    </row>
    <row r="353" spans="1:2" ht="12.75" customHeight="1" x14ac:dyDescent="0.2">
      <c r="A353" s="20"/>
      <c r="B353" s="20"/>
    </row>
    <row r="354" spans="1:2" ht="12.75" customHeight="1" x14ac:dyDescent="0.2">
      <c r="A354" s="20"/>
      <c r="B354" s="20"/>
    </row>
    <row r="355" spans="1:2" ht="12.75" customHeight="1" x14ac:dyDescent="0.2">
      <c r="A355" s="20"/>
      <c r="B355" s="20"/>
    </row>
    <row r="356" spans="1:2" ht="12.75" customHeight="1" x14ac:dyDescent="0.2">
      <c r="A356" s="20"/>
      <c r="B356" s="20"/>
    </row>
    <row r="357" spans="1:2" ht="12.75" customHeight="1" x14ac:dyDescent="0.2">
      <c r="A357" s="20"/>
      <c r="B357" s="20"/>
    </row>
    <row r="358" spans="1:2" ht="12.75" customHeight="1" x14ac:dyDescent="0.2">
      <c r="A358" s="20"/>
      <c r="B358" s="20"/>
    </row>
    <row r="359" spans="1:2" ht="12.75" customHeight="1" x14ac:dyDescent="0.2">
      <c r="A359" s="20"/>
      <c r="B359" s="20"/>
    </row>
    <row r="360" spans="1:2" ht="12.75" customHeight="1" x14ac:dyDescent="0.2">
      <c r="A360" s="20"/>
      <c r="B360" s="20"/>
    </row>
    <row r="361" spans="1:2" ht="12.75" customHeight="1" x14ac:dyDescent="0.2">
      <c r="A361" s="20"/>
      <c r="B361" s="20"/>
    </row>
    <row r="362" spans="1:2" ht="12.75" customHeight="1" x14ac:dyDescent="0.2">
      <c r="A362" s="20"/>
      <c r="B362" s="20"/>
    </row>
    <row r="363" spans="1:2" ht="12.75" customHeight="1" x14ac:dyDescent="0.2">
      <c r="A363" s="20"/>
      <c r="B363" s="20"/>
    </row>
    <row r="364" spans="1:2" ht="12.75" customHeight="1" x14ac:dyDescent="0.2">
      <c r="A364" s="20"/>
      <c r="B364" s="20"/>
    </row>
    <row r="365" spans="1:2" ht="12.75" customHeight="1" x14ac:dyDescent="0.2">
      <c r="A365" s="20"/>
      <c r="B365" s="20"/>
    </row>
    <row r="366" spans="1:2" ht="12.75" customHeight="1" x14ac:dyDescent="0.2">
      <c r="A366" s="20"/>
      <c r="B366" s="20"/>
    </row>
    <row r="367" spans="1:2" ht="12.75" customHeight="1" x14ac:dyDescent="0.2">
      <c r="A367" s="20"/>
      <c r="B367" s="20"/>
    </row>
    <row r="368" spans="1:2" ht="12.75" customHeight="1" x14ac:dyDescent="0.2">
      <c r="A368" s="20"/>
      <c r="B368" s="20"/>
    </row>
    <row r="369" spans="1:2" ht="12.75" customHeight="1" x14ac:dyDescent="0.2">
      <c r="A369" s="20"/>
      <c r="B369" s="20"/>
    </row>
    <row r="370" spans="1:2" ht="12.75" customHeight="1" x14ac:dyDescent="0.2">
      <c r="A370" s="20"/>
      <c r="B370" s="20"/>
    </row>
    <row r="371" spans="1:2" ht="12.75" customHeight="1" x14ac:dyDescent="0.2">
      <c r="A371" s="20"/>
      <c r="B371" s="20"/>
    </row>
    <row r="372" spans="1:2" ht="12.75" customHeight="1" x14ac:dyDescent="0.2">
      <c r="A372" s="20"/>
      <c r="B372" s="20"/>
    </row>
    <row r="373" spans="1:2" ht="12.75" customHeight="1" x14ac:dyDescent="0.2">
      <c r="A373" s="20"/>
      <c r="B373" s="20"/>
    </row>
    <row r="374" spans="1:2" ht="12.75" customHeight="1" x14ac:dyDescent="0.2">
      <c r="A374" s="20"/>
      <c r="B374" s="20"/>
    </row>
    <row r="375" spans="1:2" ht="12.75" customHeight="1" x14ac:dyDescent="0.2">
      <c r="A375" s="20"/>
      <c r="B375" s="20"/>
    </row>
    <row r="376" spans="1:2" ht="12.75" customHeight="1" x14ac:dyDescent="0.2">
      <c r="A376" s="20"/>
      <c r="B376" s="20"/>
    </row>
    <row r="377" spans="1:2" ht="12.75" customHeight="1" x14ac:dyDescent="0.2">
      <c r="A377" s="20"/>
      <c r="B377" s="20"/>
    </row>
    <row r="378" spans="1:2" ht="12.75" customHeight="1" x14ac:dyDescent="0.2">
      <c r="A378" s="20"/>
      <c r="B378" s="20"/>
    </row>
    <row r="379" spans="1:2" ht="12.75" customHeight="1" x14ac:dyDescent="0.2">
      <c r="A379" s="20"/>
      <c r="B379" s="20"/>
    </row>
    <row r="380" spans="1:2" ht="12.75" customHeight="1" x14ac:dyDescent="0.2">
      <c r="A380" s="20"/>
      <c r="B380" s="20"/>
    </row>
    <row r="381" spans="1:2" ht="12.75" customHeight="1" x14ac:dyDescent="0.2">
      <c r="A381" s="20"/>
      <c r="B381" s="20"/>
    </row>
    <row r="382" spans="1:2" ht="12.75" customHeight="1" x14ac:dyDescent="0.2">
      <c r="A382" s="20"/>
      <c r="B382" s="20"/>
    </row>
    <row r="383" spans="1:2" ht="12.75" customHeight="1" x14ac:dyDescent="0.2">
      <c r="A383" s="20"/>
      <c r="B383" s="20"/>
    </row>
    <row r="384" spans="1:2" ht="12.75" customHeight="1" x14ac:dyDescent="0.2">
      <c r="A384" s="20"/>
      <c r="B384" s="20"/>
    </row>
    <row r="385" spans="1:2" ht="12.75" customHeight="1" x14ac:dyDescent="0.2">
      <c r="A385" s="20"/>
      <c r="B385" s="20"/>
    </row>
    <row r="386" spans="1:2" ht="12.75" customHeight="1" x14ac:dyDescent="0.2">
      <c r="A386" s="20"/>
      <c r="B386" s="20"/>
    </row>
    <row r="387" spans="1:2" ht="12.75" customHeight="1" x14ac:dyDescent="0.2">
      <c r="A387" s="20"/>
      <c r="B387" s="20"/>
    </row>
    <row r="388" spans="1:2" ht="12.75" customHeight="1" x14ac:dyDescent="0.2">
      <c r="A388" s="20"/>
      <c r="B388" s="20"/>
    </row>
    <row r="389" spans="1:2" ht="12.75" customHeight="1" x14ac:dyDescent="0.2">
      <c r="A389" s="20"/>
      <c r="B389" s="20"/>
    </row>
    <row r="390" spans="1:2" ht="12.75" customHeight="1" x14ac:dyDescent="0.2">
      <c r="A390" s="20"/>
      <c r="B390" s="20"/>
    </row>
    <row r="391" spans="1:2" ht="12.75" customHeight="1" x14ac:dyDescent="0.2">
      <c r="A391" s="20"/>
      <c r="B391" s="20"/>
    </row>
    <row r="392" spans="1:2" ht="12.75" customHeight="1" x14ac:dyDescent="0.2">
      <c r="A392" s="20"/>
      <c r="B392" s="20"/>
    </row>
    <row r="393" spans="1:2" ht="12.75" customHeight="1" x14ac:dyDescent="0.2">
      <c r="A393" s="20"/>
      <c r="B393" s="20"/>
    </row>
    <row r="394" spans="1:2" ht="12.75" customHeight="1" x14ac:dyDescent="0.2">
      <c r="A394" s="20"/>
      <c r="B394" s="20"/>
    </row>
    <row r="395" spans="1:2" ht="12.75" customHeight="1" x14ac:dyDescent="0.2">
      <c r="A395" s="20"/>
      <c r="B395" s="20"/>
    </row>
    <row r="396" spans="1:2" ht="12.75" customHeight="1" x14ac:dyDescent="0.2">
      <c r="A396" s="20"/>
      <c r="B396" s="20"/>
    </row>
    <row r="397" spans="1:2" ht="12.75" customHeight="1" x14ac:dyDescent="0.2">
      <c r="A397" s="20"/>
      <c r="B397" s="20"/>
    </row>
    <row r="398" spans="1:2" ht="12.75" customHeight="1" x14ac:dyDescent="0.2">
      <c r="A398" s="20"/>
      <c r="B398" s="20"/>
    </row>
    <row r="399" spans="1:2" ht="12.75" customHeight="1" x14ac:dyDescent="0.2">
      <c r="A399" s="20"/>
      <c r="B399" s="20"/>
    </row>
    <row r="400" spans="1:2" ht="12.75" customHeight="1" x14ac:dyDescent="0.2">
      <c r="A400" s="20"/>
      <c r="B400" s="20"/>
    </row>
    <row r="401" spans="1:2" ht="12.75" customHeight="1" x14ac:dyDescent="0.2">
      <c r="A401" s="20"/>
      <c r="B401" s="20"/>
    </row>
    <row r="402" spans="1:2" ht="12.75" customHeight="1" x14ac:dyDescent="0.2">
      <c r="A402" s="20"/>
      <c r="B402" s="20"/>
    </row>
    <row r="403" spans="1:2" ht="12.75" customHeight="1" x14ac:dyDescent="0.2">
      <c r="A403" s="20"/>
      <c r="B403" s="20"/>
    </row>
    <row r="404" spans="1:2" ht="12.75" customHeight="1" x14ac:dyDescent="0.2">
      <c r="A404" s="20"/>
      <c r="B404" s="20"/>
    </row>
    <row r="405" spans="1:2" ht="12.75" customHeight="1" x14ac:dyDescent="0.2">
      <c r="A405" s="20"/>
      <c r="B405" s="20"/>
    </row>
    <row r="406" spans="1:2" ht="12.75" customHeight="1" x14ac:dyDescent="0.2">
      <c r="A406" s="20"/>
      <c r="B406" s="20"/>
    </row>
    <row r="407" spans="1:2" ht="12.75" customHeight="1" x14ac:dyDescent="0.2">
      <c r="A407" s="20"/>
      <c r="B407" s="20"/>
    </row>
    <row r="408" spans="1:2" ht="12.75" customHeight="1" x14ac:dyDescent="0.2">
      <c r="A408" s="20"/>
      <c r="B408" s="20"/>
    </row>
    <row r="409" spans="1:2" ht="12.75" customHeight="1" x14ac:dyDescent="0.2">
      <c r="A409" s="20"/>
      <c r="B409" s="20"/>
    </row>
    <row r="410" spans="1:2" ht="12.75" customHeight="1" x14ac:dyDescent="0.2">
      <c r="A410" s="20"/>
      <c r="B410" s="20"/>
    </row>
    <row r="411" spans="1:2" ht="12.75" customHeight="1" x14ac:dyDescent="0.2">
      <c r="A411" s="20"/>
      <c r="B411" s="20"/>
    </row>
    <row r="412" spans="1:2" ht="12.75" customHeight="1" x14ac:dyDescent="0.2">
      <c r="A412" s="20"/>
      <c r="B412" s="20"/>
    </row>
    <row r="413" spans="1:2" ht="12.75" customHeight="1" x14ac:dyDescent="0.2">
      <c r="A413" s="20"/>
      <c r="B413" s="20"/>
    </row>
    <row r="414" spans="1:2" ht="12.75" customHeight="1" x14ac:dyDescent="0.2">
      <c r="A414" s="20"/>
      <c r="B414" s="20"/>
    </row>
    <row r="415" spans="1:2" ht="12.75" customHeight="1" x14ac:dyDescent="0.2">
      <c r="A415" s="20"/>
      <c r="B415" s="20"/>
    </row>
    <row r="416" spans="1:2" ht="12.75" customHeight="1" x14ac:dyDescent="0.2">
      <c r="A416" s="20"/>
      <c r="B416" s="20"/>
    </row>
    <row r="417" spans="1:2" ht="12.75" customHeight="1" x14ac:dyDescent="0.2">
      <c r="A417" s="20"/>
      <c r="B417" s="20"/>
    </row>
    <row r="418" spans="1:2" ht="12.75" customHeight="1" x14ac:dyDescent="0.2">
      <c r="A418" s="20"/>
      <c r="B418" s="20"/>
    </row>
    <row r="419" spans="1:2" ht="12.75" customHeight="1" x14ac:dyDescent="0.2">
      <c r="A419" s="20"/>
      <c r="B419" s="20"/>
    </row>
    <row r="420" spans="1:2" ht="12.75" customHeight="1" x14ac:dyDescent="0.2">
      <c r="A420" s="20"/>
      <c r="B420" s="20"/>
    </row>
    <row r="421" spans="1:2" ht="12.75" customHeight="1" x14ac:dyDescent="0.2">
      <c r="A421" s="20"/>
      <c r="B421" s="20"/>
    </row>
    <row r="422" spans="1:2" ht="12.75" customHeight="1" x14ac:dyDescent="0.2">
      <c r="A422" s="20"/>
      <c r="B422" s="20"/>
    </row>
    <row r="423" spans="1:2" ht="12.75" customHeight="1" x14ac:dyDescent="0.2">
      <c r="A423" s="20"/>
      <c r="B423" s="20"/>
    </row>
    <row r="424" spans="1:2" ht="12.75" customHeight="1" x14ac:dyDescent="0.2">
      <c r="A424" s="20"/>
      <c r="B424" s="20"/>
    </row>
    <row r="425" spans="1:2" ht="12.75" customHeight="1" x14ac:dyDescent="0.2">
      <c r="A425" s="20"/>
      <c r="B425" s="20"/>
    </row>
    <row r="426" spans="1:2" ht="12.75" customHeight="1" x14ac:dyDescent="0.2">
      <c r="A426" s="20"/>
      <c r="B426" s="20"/>
    </row>
    <row r="427" spans="1:2" ht="12.75" customHeight="1" x14ac:dyDescent="0.2">
      <c r="A427" s="20"/>
      <c r="B427" s="20"/>
    </row>
    <row r="428" spans="1:2" ht="12.75" customHeight="1" x14ac:dyDescent="0.2">
      <c r="A428" s="20"/>
      <c r="B428" s="20"/>
    </row>
    <row r="429" spans="1:2" ht="12.75" customHeight="1" x14ac:dyDescent="0.2">
      <c r="A429" s="20"/>
      <c r="B429" s="20"/>
    </row>
    <row r="430" spans="1:2" ht="12.75" customHeight="1" x14ac:dyDescent="0.2">
      <c r="A430" s="20"/>
      <c r="B430" s="20"/>
    </row>
    <row r="431" spans="1:2" ht="12.75" customHeight="1" x14ac:dyDescent="0.2">
      <c r="A431" s="20"/>
      <c r="B431" s="20"/>
    </row>
    <row r="432" spans="1:2" ht="12.75" customHeight="1" x14ac:dyDescent="0.2">
      <c r="A432" s="20"/>
      <c r="B432" s="20"/>
    </row>
    <row r="433" spans="1:2" ht="12.75" customHeight="1" x14ac:dyDescent="0.2">
      <c r="A433" s="20"/>
      <c r="B433" s="20"/>
    </row>
    <row r="434" spans="1:2" ht="12.75" customHeight="1" x14ac:dyDescent="0.2">
      <c r="A434" s="20"/>
      <c r="B434" s="20"/>
    </row>
    <row r="435" spans="1:2" ht="12.75" customHeight="1" x14ac:dyDescent="0.2">
      <c r="A435" s="20"/>
      <c r="B435" s="20"/>
    </row>
    <row r="436" spans="1:2" ht="12.75" customHeight="1" x14ac:dyDescent="0.2">
      <c r="A436" s="20"/>
      <c r="B436" s="20"/>
    </row>
    <row r="437" spans="1:2" ht="12.75" customHeight="1" x14ac:dyDescent="0.2">
      <c r="A437" s="20"/>
      <c r="B437" s="20"/>
    </row>
    <row r="438" spans="1:2" ht="12.75" customHeight="1" x14ac:dyDescent="0.2">
      <c r="A438" s="20"/>
      <c r="B438" s="20"/>
    </row>
    <row r="439" spans="1:2" ht="12.75" customHeight="1" x14ac:dyDescent="0.2">
      <c r="A439" s="20"/>
      <c r="B439" s="20"/>
    </row>
    <row r="440" spans="1:2" ht="12.75" customHeight="1" x14ac:dyDescent="0.2">
      <c r="A440" s="20"/>
      <c r="B440" s="20"/>
    </row>
    <row r="441" spans="1:2" ht="12.75" customHeight="1" x14ac:dyDescent="0.2">
      <c r="A441" s="20"/>
      <c r="B441" s="20"/>
    </row>
    <row r="442" spans="1:2" ht="12.75" customHeight="1" x14ac:dyDescent="0.2">
      <c r="A442" s="20"/>
      <c r="B442" s="20"/>
    </row>
    <row r="443" spans="1:2" ht="12.75" customHeight="1" x14ac:dyDescent="0.2">
      <c r="A443" s="20"/>
      <c r="B443" s="20"/>
    </row>
    <row r="444" spans="1:2" ht="12.75" customHeight="1" x14ac:dyDescent="0.2">
      <c r="A444" s="20"/>
      <c r="B444" s="20"/>
    </row>
    <row r="445" spans="1:2" ht="12.75" customHeight="1" x14ac:dyDescent="0.2">
      <c r="A445" s="20"/>
      <c r="B445" s="20"/>
    </row>
    <row r="446" spans="1:2" ht="12.75" customHeight="1" x14ac:dyDescent="0.2">
      <c r="A446" s="20"/>
      <c r="B446" s="20"/>
    </row>
    <row r="447" spans="1:2" ht="12.75" customHeight="1" x14ac:dyDescent="0.2">
      <c r="A447" s="20"/>
      <c r="B447" s="20"/>
    </row>
    <row r="448" spans="1:2" ht="12.75" customHeight="1" x14ac:dyDescent="0.2">
      <c r="A448" s="20"/>
      <c r="B448" s="20"/>
    </row>
    <row r="449" spans="1:2" ht="12.75" customHeight="1" x14ac:dyDescent="0.2">
      <c r="A449" s="20"/>
      <c r="B449" s="20"/>
    </row>
    <row r="450" spans="1:2" ht="12.75" customHeight="1" x14ac:dyDescent="0.2">
      <c r="A450" s="20"/>
      <c r="B450" s="20"/>
    </row>
    <row r="451" spans="1:2" ht="12.75" customHeight="1" x14ac:dyDescent="0.2">
      <c r="A451" s="20"/>
      <c r="B451" s="20"/>
    </row>
    <row r="452" spans="1:2" ht="12.75" customHeight="1" x14ac:dyDescent="0.2">
      <c r="A452" s="20"/>
      <c r="B452" s="20"/>
    </row>
    <row r="453" spans="1:2" ht="12.75" customHeight="1" x14ac:dyDescent="0.2">
      <c r="A453" s="20"/>
      <c r="B453" s="20"/>
    </row>
    <row r="454" spans="1:2" ht="12.75" customHeight="1" x14ac:dyDescent="0.2">
      <c r="A454" s="20"/>
      <c r="B454" s="20"/>
    </row>
    <row r="455" spans="1:2" ht="12.75" customHeight="1" x14ac:dyDescent="0.2">
      <c r="A455" s="20"/>
      <c r="B455" s="20"/>
    </row>
    <row r="456" spans="1:2" ht="12.75" customHeight="1" x14ac:dyDescent="0.2">
      <c r="A456" s="20"/>
      <c r="B456" s="20"/>
    </row>
    <row r="457" spans="1:2" ht="12.75" customHeight="1" x14ac:dyDescent="0.2">
      <c r="A457" s="20"/>
      <c r="B457" s="20"/>
    </row>
    <row r="458" spans="1:2" ht="12.75" customHeight="1" x14ac:dyDescent="0.2">
      <c r="A458" s="20"/>
      <c r="B458" s="20"/>
    </row>
    <row r="459" spans="1:2" ht="12.75" customHeight="1" x14ac:dyDescent="0.2">
      <c r="A459" s="20"/>
      <c r="B459" s="20"/>
    </row>
    <row r="460" spans="1:2" ht="12.75" customHeight="1" x14ac:dyDescent="0.2">
      <c r="A460" s="20"/>
      <c r="B460" s="20"/>
    </row>
    <row r="461" spans="1:2" ht="12.75" customHeight="1" x14ac:dyDescent="0.2">
      <c r="A461" s="20"/>
      <c r="B461" s="20"/>
    </row>
    <row r="462" spans="1:2" ht="12.75" customHeight="1" x14ac:dyDescent="0.2">
      <c r="A462" s="20"/>
      <c r="B462" s="20"/>
    </row>
    <row r="463" spans="1:2" ht="12.75" customHeight="1" x14ac:dyDescent="0.2">
      <c r="A463" s="20"/>
      <c r="B463" s="20"/>
    </row>
    <row r="464" spans="1:2" ht="12.75" customHeight="1" x14ac:dyDescent="0.2">
      <c r="A464" s="20"/>
      <c r="B464" s="20"/>
    </row>
    <row r="465" spans="1:2" ht="12.75" customHeight="1" x14ac:dyDescent="0.2">
      <c r="A465" s="20"/>
      <c r="B465" s="20"/>
    </row>
    <row r="466" spans="1:2" ht="12.75" customHeight="1" x14ac:dyDescent="0.2">
      <c r="A466" s="20"/>
      <c r="B466" s="20"/>
    </row>
    <row r="467" spans="1:2" ht="12.75" customHeight="1" x14ac:dyDescent="0.2">
      <c r="A467" s="20"/>
      <c r="B467" s="20"/>
    </row>
    <row r="468" spans="1:2" ht="12.75" customHeight="1" x14ac:dyDescent="0.2">
      <c r="A468" s="20"/>
      <c r="B468" s="20"/>
    </row>
    <row r="469" spans="1:2" ht="12.75" customHeight="1" x14ac:dyDescent="0.2">
      <c r="A469" s="20"/>
      <c r="B469" s="20"/>
    </row>
    <row r="470" spans="1:2" ht="12.75" customHeight="1" x14ac:dyDescent="0.2">
      <c r="A470" s="20"/>
      <c r="B470" s="20"/>
    </row>
    <row r="471" spans="1:2" ht="12.75" customHeight="1" x14ac:dyDescent="0.2">
      <c r="A471" s="20"/>
      <c r="B471" s="20"/>
    </row>
    <row r="472" spans="1:2" ht="12.75" customHeight="1" x14ac:dyDescent="0.2">
      <c r="A472" s="20"/>
      <c r="B472" s="20"/>
    </row>
    <row r="473" spans="1:2" ht="12.75" customHeight="1" x14ac:dyDescent="0.2">
      <c r="A473" s="20"/>
      <c r="B473" s="20"/>
    </row>
    <row r="474" spans="1:2" ht="12.75" customHeight="1" x14ac:dyDescent="0.2">
      <c r="A474" s="20"/>
      <c r="B474" s="20"/>
    </row>
    <row r="475" spans="1:2" ht="12.75" customHeight="1" x14ac:dyDescent="0.2">
      <c r="A475" s="20"/>
      <c r="B475" s="20"/>
    </row>
    <row r="476" spans="1:2" ht="12.75" customHeight="1" x14ac:dyDescent="0.2">
      <c r="A476" s="20"/>
      <c r="B476" s="20"/>
    </row>
    <row r="477" spans="1:2" ht="12.75" customHeight="1" x14ac:dyDescent="0.2">
      <c r="A477" s="20"/>
      <c r="B477" s="20"/>
    </row>
    <row r="478" spans="1:2" ht="12.75" customHeight="1" x14ac:dyDescent="0.2">
      <c r="A478" s="20"/>
      <c r="B478" s="20"/>
    </row>
    <row r="479" spans="1:2" ht="12.75" customHeight="1" x14ac:dyDescent="0.2">
      <c r="A479" s="20"/>
      <c r="B479" s="20"/>
    </row>
    <row r="480" spans="1:2" ht="12.75" customHeight="1" x14ac:dyDescent="0.2">
      <c r="A480" s="20"/>
      <c r="B480" s="20"/>
    </row>
    <row r="481" spans="1:2" ht="12.75" customHeight="1" x14ac:dyDescent="0.2">
      <c r="A481" s="20"/>
      <c r="B481" s="20"/>
    </row>
    <row r="482" spans="1:2" ht="12.75" customHeight="1" x14ac:dyDescent="0.2">
      <c r="A482" s="20"/>
      <c r="B482" s="20"/>
    </row>
    <row r="483" spans="1:2" ht="12.75" customHeight="1" x14ac:dyDescent="0.2">
      <c r="A483" s="20"/>
      <c r="B483" s="20"/>
    </row>
    <row r="484" spans="1:2" ht="12.75" customHeight="1" x14ac:dyDescent="0.2">
      <c r="A484" s="20"/>
      <c r="B484" s="20"/>
    </row>
    <row r="485" spans="1:2" ht="12.75" customHeight="1" x14ac:dyDescent="0.2">
      <c r="A485" s="20"/>
      <c r="B485" s="20"/>
    </row>
    <row r="486" spans="1:2" ht="12.75" customHeight="1" x14ac:dyDescent="0.2">
      <c r="A486" s="20"/>
      <c r="B486" s="20"/>
    </row>
    <row r="487" spans="1:2" ht="12.75" customHeight="1" x14ac:dyDescent="0.2">
      <c r="A487" s="20"/>
      <c r="B487" s="20"/>
    </row>
    <row r="488" spans="1:2" ht="12.75" customHeight="1" x14ac:dyDescent="0.2">
      <c r="A488" s="20"/>
      <c r="B488" s="20"/>
    </row>
    <row r="489" spans="1:2" ht="12.75" customHeight="1" x14ac:dyDescent="0.2">
      <c r="A489" s="20"/>
      <c r="B489" s="20"/>
    </row>
    <row r="490" spans="1:2" ht="12.75" customHeight="1" x14ac:dyDescent="0.2">
      <c r="A490" s="20"/>
      <c r="B490" s="20"/>
    </row>
    <row r="491" spans="1:2" ht="12.75" customHeight="1" x14ac:dyDescent="0.2">
      <c r="A491" s="20"/>
      <c r="B491" s="20"/>
    </row>
    <row r="492" spans="1:2" ht="12.75" customHeight="1" x14ac:dyDescent="0.2">
      <c r="A492" s="20"/>
      <c r="B492" s="20"/>
    </row>
    <row r="493" spans="1:2" ht="12.75" customHeight="1" x14ac:dyDescent="0.2">
      <c r="A493" s="20"/>
      <c r="B493" s="20"/>
    </row>
    <row r="494" spans="1:2" ht="12.75" customHeight="1" x14ac:dyDescent="0.2">
      <c r="A494" s="20"/>
      <c r="B494" s="20"/>
    </row>
    <row r="495" spans="1:2" ht="12.75" customHeight="1" x14ac:dyDescent="0.2">
      <c r="A495" s="20"/>
      <c r="B495" s="20"/>
    </row>
    <row r="496" spans="1:2" ht="12.75" customHeight="1" x14ac:dyDescent="0.2">
      <c r="A496" s="20"/>
      <c r="B496" s="20"/>
    </row>
    <row r="497" spans="1:2" ht="12.75" customHeight="1" x14ac:dyDescent="0.2">
      <c r="A497" s="20"/>
      <c r="B497" s="20"/>
    </row>
    <row r="498" spans="1:2" ht="12.75" customHeight="1" x14ac:dyDescent="0.2">
      <c r="A498" s="20"/>
      <c r="B498" s="20"/>
    </row>
    <row r="499" spans="1:2" ht="12.75" customHeight="1" x14ac:dyDescent="0.2">
      <c r="A499" s="20"/>
      <c r="B499" s="20"/>
    </row>
    <row r="500" spans="1:2" ht="12.75" customHeight="1" x14ac:dyDescent="0.2">
      <c r="A500" s="20"/>
      <c r="B500" s="20"/>
    </row>
    <row r="501" spans="1:2" ht="12.75" customHeight="1" x14ac:dyDescent="0.2">
      <c r="A501" s="20"/>
      <c r="B501" s="20"/>
    </row>
    <row r="502" spans="1:2" ht="12.75" customHeight="1" x14ac:dyDescent="0.2">
      <c r="A502" s="20"/>
      <c r="B502" s="20"/>
    </row>
    <row r="503" spans="1:2" ht="12.75" customHeight="1" x14ac:dyDescent="0.2">
      <c r="A503" s="20"/>
      <c r="B503" s="20"/>
    </row>
    <row r="504" spans="1:2" ht="12.75" customHeight="1" x14ac:dyDescent="0.2">
      <c r="A504" s="20"/>
      <c r="B504" s="20"/>
    </row>
    <row r="505" spans="1:2" ht="12.75" customHeight="1" x14ac:dyDescent="0.2">
      <c r="A505" s="20"/>
      <c r="B505" s="20"/>
    </row>
    <row r="506" spans="1:2" ht="12.75" customHeight="1" x14ac:dyDescent="0.2">
      <c r="A506" s="20"/>
      <c r="B506" s="20"/>
    </row>
    <row r="507" spans="1:2" ht="12.75" customHeight="1" x14ac:dyDescent="0.2">
      <c r="A507" s="20"/>
      <c r="B507" s="20"/>
    </row>
    <row r="508" spans="1:2" ht="12.75" customHeight="1" x14ac:dyDescent="0.2">
      <c r="A508" s="20"/>
      <c r="B508" s="20"/>
    </row>
    <row r="509" spans="1:2" ht="12.75" customHeight="1" x14ac:dyDescent="0.2">
      <c r="A509" s="20"/>
      <c r="B509" s="20"/>
    </row>
    <row r="510" spans="1:2" ht="12.75" customHeight="1" x14ac:dyDescent="0.2">
      <c r="A510" s="20"/>
      <c r="B510" s="20"/>
    </row>
    <row r="511" spans="1:2" ht="12.75" customHeight="1" x14ac:dyDescent="0.2">
      <c r="A511" s="20"/>
      <c r="B511" s="20"/>
    </row>
    <row r="512" spans="1:2" ht="12.75" customHeight="1" x14ac:dyDescent="0.2">
      <c r="A512" s="20"/>
      <c r="B512" s="20"/>
    </row>
    <row r="513" spans="1:2" ht="12.75" customHeight="1" x14ac:dyDescent="0.2">
      <c r="A513" s="20"/>
      <c r="B513" s="20"/>
    </row>
    <row r="514" spans="1:2" ht="12.75" customHeight="1" x14ac:dyDescent="0.2">
      <c r="A514" s="20"/>
      <c r="B514" s="20"/>
    </row>
    <row r="515" spans="1:2" ht="12.75" customHeight="1" x14ac:dyDescent="0.2">
      <c r="A515" s="20"/>
      <c r="B515" s="20"/>
    </row>
    <row r="516" spans="1:2" ht="12.75" customHeight="1" x14ac:dyDescent="0.2">
      <c r="A516" s="20"/>
      <c r="B516" s="20"/>
    </row>
    <row r="517" spans="1:2" ht="12.75" customHeight="1" x14ac:dyDescent="0.2">
      <c r="A517" s="20"/>
      <c r="B517" s="20"/>
    </row>
    <row r="518" spans="1:2" ht="12.75" customHeight="1" x14ac:dyDescent="0.2">
      <c r="A518" s="20"/>
      <c r="B518" s="20"/>
    </row>
    <row r="519" spans="1:2" ht="12.75" customHeight="1" x14ac:dyDescent="0.2">
      <c r="A519" s="20"/>
      <c r="B519" s="20"/>
    </row>
    <row r="520" spans="1:2" ht="12.75" customHeight="1" x14ac:dyDescent="0.2">
      <c r="A520" s="20"/>
      <c r="B520" s="20"/>
    </row>
    <row r="521" spans="1:2" ht="12.75" customHeight="1" x14ac:dyDescent="0.2">
      <c r="A521" s="20"/>
      <c r="B521" s="20"/>
    </row>
    <row r="522" spans="1:2" ht="12.75" customHeight="1" x14ac:dyDescent="0.2">
      <c r="A522" s="20"/>
      <c r="B522" s="20"/>
    </row>
    <row r="523" spans="1:2" ht="12.75" customHeight="1" x14ac:dyDescent="0.2">
      <c r="A523" s="20"/>
      <c r="B523" s="20"/>
    </row>
    <row r="524" spans="1:2" ht="12.75" customHeight="1" x14ac:dyDescent="0.2">
      <c r="A524" s="20"/>
      <c r="B524" s="20"/>
    </row>
    <row r="525" spans="1:2" ht="12.75" customHeight="1" x14ac:dyDescent="0.2">
      <c r="A525" s="20"/>
      <c r="B525" s="20"/>
    </row>
    <row r="526" spans="1:2" ht="12.75" customHeight="1" x14ac:dyDescent="0.2">
      <c r="A526" s="20"/>
      <c r="B526" s="20"/>
    </row>
    <row r="527" spans="1:2" ht="12.75" customHeight="1" x14ac:dyDescent="0.2">
      <c r="A527" s="20"/>
      <c r="B527" s="20"/>
    </row>
    <row r="528" spans="1:2" ht="12.75" customHeight="1" x14ac:dyDescent="0.2">
      <c r="A528" s="20"/>
      <c r="B528" s="20"/>
    </row>
    <row r="529" spans="1:2" ht="12.75" customHeight="1" x14ac:dyDescent="0.2">
      <c r="A529" s="20"/>
      <c r="B529" s="20"/>
    </row>
    <row r="530" spans="1:2" ht="12.75" customHeight="1" x14ac:dyDescent="0.2">
      <c r="A530" s="20"/>
      <c r="B530" s="20"/>
    </row>
    <row r="531" spans="1:2" ht="12.75" customHeight="1" x14ac:dyDescent="0.2">
      <c r="A531" s="20"/>
      <c r="B531" s="20"/>
    </row>
    <row r="532" spans="1:2" ht="12.75" customHeight="1" x14ac:dyDescent="0.2">
      <c r="A532" s="20"/>
      <c r="B532" s="20"/>
    </row>
    <row r="533" spans="1:2" ht="12.75" customHeight="1" x14ac:dyDescent="0.2">
      <c r="A533" s="20"/>
      <c r="B533" s="20"/>
    </row>
    <row r="534" spans="1:2" ht="12.75" customHeight="1" x14ac:dyDescent="0.2">
      <c r="A534" s="20"/>
      <c r="B534" s="20"/>
    </row>
    <row r="535" spans="1:2" ht="12.75" customHeight="1" x14ac:dyDescent="0.2">
      <c r="A535" s="20"/>
      <c r="B535" s="20"/>
    </row>
    <row r="536" spans="1:2" ht="12.75" customHeight="1" x14ac:dyDescent="0.2">
      <c r="A536" s="20"/>
      <c r="B536" s="20"/>
    </row>
    <row r="537" spans="1:2" ht="12.75" customHeight="1" x14ac:dyDescent="0.2">
      <c r="A537" s="20"/>
      <c r="B537" s="20"/>
    </row>
    <row r="538" spans="1:2" ht="12.75" customHeight="1" x14ac:dyDescent="0.2">
      <c r="A538" s="20"/>
      <c r="B538" s="20"/>
    </row>
    <row r="539" spans="1:2" ht="12.75" customHeight="1" x14ac:dyDescent="0.2">
      <c r="A539" s="20"/>
      <c r="B539" s="20"/>
    </row>
    <row r="540" spans="1:2" ht="12.75" customHeight="1" x14ac:dyDescent="0.2">
      <c r="A540" s="20"/>
      <c r="B540" s="20"/>
    </row>
    <row r="541" spans="1:2" ht="12.75" customHeight="1" x14ac:dyDescent="0.2">
      <c r="A541" s="20"/>
      <c r="B541" s="20"/>
    </row>
    <row r="542" spans="1:2" ht="12.75" customHeight="1" x14ac:dyDescent="0.2">
      <c r="A542" s="20"/>
      <c r="B542" s="20"/>
    </row>
    <row r="543" spans="1:2" ht="12.75" customHeight="1" x14ac:dyDescent="0.2">
      <c r="A543" s="20"/>
      <c r="B543" s="20"/>
    </row>
    <row r="544" spans="1:2" ht="12.75" customHeight="1" x14ac:dyDescent="0.2">
      <c r="A544" s="20"/>
      <c r="B544" s="20"/>
    </row>
    <row r="545" spans="1:2" ht="12.75" customHeight="1" x14ac:dyDescent="0.2">
      <c r="A545" s="20"/>
      <c r="B545" s="20"/>
    </row>
    <row r="546" spans="1:2" ht="12.75" customHeight="1" x14ac:dyDescent="0.2">
      <c r="A546" s="20"/>
      <c r="B546" s="20"/>
    </row>
    <row r="547" spans="1:2" ht="12.75" customHeight="1" x14ac:dyDescent="0.2">
      <c r="A547" s="20"/>
      <c r="B547" s="20"/>
    </row>
    <row r="548" spans="1:2" ht="12.75" customHeight="1" x14ac:dyDescent="0.2">
      <c r="A548" s="20"/>
      <c r="B548" s="20"/>
    </row>
    <row r="549" spans="1:2" ht="12.75" customHeight="1" x14ac:dyDescent="0.2">
      <c r="A549" s="20"/>
      <c r="B549" s="20"/>
    </row>
    <row r="550" spans="1:2" ht="12.75" customHeight="1" x14ac:dyDescent="0.2">
      <c r="A550" s="20"/>
      <c r="B550" s="20"/>
    </row>
    <row r="551" spans="1:2" ht="12.75" customHeight="1" x14ac:dyDescent="0.2">
      <c r="A551" s="20"/>
      <c r="B551" s="20"/>
    </row>
    <row r="552" spans="1:2" ht="12.75" customHeight="1" x14ac:dyDescent="0.2">
      <c r="A552" s="20"/>
      <c r="B552" s="20"/>
    </row>
    <row r="553" spans="1:2" ht="12.75" customHeight="1" x14ac:dyDescent="0.2">
      <c r="A553" s="20"/>
      <c r="B553" s="20"/>
    </row>
    <row r="554" spans="1:2" ht="12.75" customHeight="1" x14ac:dyDescent="0.2">
      <c r="A554" s="20"/>
      <c r="B554" s="20"/>
    </row>
    <row r="555" spans="1:2" ht="12.75" customHeight="1" x14ac:dyDescent="0.2">
      <c r="A555" s="20"/>
      <c r="B555" s="20"/>
    </row>
    <row r="556" spans="1:2" ht="12.75" customHeight="1" x14ac:dyDescent="0.2">
      <c r="A556" s="20"/>
      <c r="B556" s="20"/>
    </row>
    <row r="557" spans="1:2" ht="12.75" customHeight="1" x14ac:dyDescent="0.2">
      <c r="A557" s="20"/>
      <c r="B557" s="20"/>
    </row>
    <row r="558" spans="1:2" ht="12.75" customHeight="1" x14ac:dyDescent="0.2">
      <c r="A558" s="20"/>
      <c r="B558" s="20"/>
    </row>
    <row r="559" spans="1:2" ht="12.75" customHeight="1" x14ac:dyDescent="0.2">
      <c r="A559" s="20"/>
      <c r="B559" s="20"/>
    </row>
    <row r="560" spans="1:2" ht="12.75" customHeight="1" x14ac:dyDescent="0.2">
      <c r="A560" s="20"/>
      <c r="B560" s="20"/>
    </row>
    <row r="561" spans="1:2" ht="12.75" customHeight="1" x14ac:dyDescent="0.2">
      <c r="A561" s="20"/>
      <c r="B561" s="20"/>
    </row>
    <row r="562" spans="1:2" ht="12.75" customHeight="1" x14ac:dyDescent="0.2">
      <c r="A562" s="20"/>
      <c r="B562" s="20"/>
    </row>
    <row r="563" spans="1:2" ht="12.75" customHeight="1" x14ac:dyDescent="0.2">
      <c r="A563" s="20"/>
      <c r="B563" s="20"/>
    </row>
    <row r="564" spans="1:2" ht="12.75" customHeight="1" x14ac:dyDescent="0.2">
      <c r="A564" s="20"/>
      <c r="B564" s="20"/>
    </row>
    <row r="565" spans="1:2" ht="12.75" customHeight="1" x14ac:dyDescent="0.2">
      <c r="A565" s="20"/>
      <c r="B565" s="20"/>
    </row>
    <row r="566" spans="1:2" ht="12.75" customHeight="1" x14ac:dyDescent="0.2">
      <c r="A566" s="20"/>
      <c r="B566" s="20"/>
    </row>
    <row r="567" spans="1:2" ht="12.75" customHeight="1" x14ac:dyDescent="0.2">
      <c r="A567" s="20"/>
      <c r="B567" s="20"/>
    </row>
    <row r="568" spans="1:2" ht="12.75" customHeight="1" x14ac:dyDescent="0.2">
      <c r="A568" s="20"/>
      <c r="B568" s="20"/>
    </row>
    <row r="569" spans="1:2" ht="12.75" customHeight="1" x14ac:dyDescent="0.2">
      <c r="A569" s="20"/>
      <c r="B569" s="20"/>
    </row>
    <row r="570" spans="1:2" ht="12.75" customHeight="1" x14ac:dyDescent="0.2">
      <c r="A570" s="20"/>
      <c r="B570" s="20"/>
    </row>
    <row r="571" spans="1:2" ht="12.75" customHeight="1" x14ac:dyDescent="0.2">
      <c r="A571" s="20"/>
      <c r="B571" s="20"/>
    </row>
    <row r="572" spans="1:2" ht="12.75" customHeight="1" x14ac:dyDescent="0.2">
      <c r="A572" s="20"/>
      <c r="B572" s="20"/>
    </row>
    <row r="573" spans="1:2" ht="12.75" customHeight="1" x14ac:dyDescent="0.2">
      <c r="A573" s="20"/>
      <c r="B573" s="20"/>
    </row>
    <row r="574" spans="1:2" ht="12.75" customHeight="1" x14ac:dyDescent="0.2">
      <c r="A574" s="20"/>
      <c r="B574" s="20"/>
    </row>
    <row r="575" spans="1:2" ht="12.75" customHeight="1" x14ac:dyDescent="0.2">
      <c r="A575" s="20"/>
      <c r="B575" s="20"/>
    </row>
    <row r="576" spans="1:2" ht="12.75" customHeight="1" x14ac:dyDescent="0.2">
      <c r="A576" s="20"/>
      <c r="B576" s="20"/>
    </row>
    <row r="577" spans="1:2" ht="12.75" customHeight="1" x14ac:dyDescent="0.2">
      <c r="A577" s="20"/>
      <c r="B577" s="20"/>
    </row>
    <row r="578" spans="1:2" ht="12.75" customHeight="1" x14ac:dyDescent="0.2">
      <c r="A578" s="20"/>
      <c r="B578" s="20"/>
    </row>
    <row r="579" spans="1:2" ht="12.75" customHeight="1" x14ac:dyDescent="0.2">
      <c r="A579" s="20"/>
      <c r="B579" s="20"/>
    </row>
    <row r="580" spans="1:2" ht="12.75" customHeight="1" x14ac:dyDescent="0.2">
      <c r="A580" s="20"/>
      <c r="B580" s="20"/>
    </row>
    <row r="581" spans="1:2" ht="12.75" customHeight="1" x14ac:dyDescent="0.2">
      <c r="A581" s="20"/>
      <c r="B581" s="20"/>
    </row>
    <row r="582" spans="1:2" ht="12.75" customHeight="1" x14ac:dyDescent="0.2">
      <c r="A582" s="20"/>
      <c r="B582" s="20"/>
    </row>
    <row r="583" spans="1:2" ht="12.75" customHeight="1" x14ac:dyDescent="0.2">
      <c r="A583" s="20"/>
      <c r="B583" s="20"/>
    </row>
    <row r="584" spans="1:2" ht="12.75" customHeight="1" x14ac:dyDescent="0.2">
      <c r="A584" s="20"/>
      <c r="B584" s="20"/>
    </row>
    <row r="585" spans="1:2" ht="12.75" customHeight="1" x14ac:dyDescent="0.2">
      <c r="A585" s="20"/>
      <c r="B585" s="20"/>
    </row>
    <row r="586" spans="1:2" ht="12.75" customHeight="1" x14ac:dyDescent="0.2">
      <c r="A586" s="20"/>
      <c r="B586" s="20"/>
    </row>
    <row r="587" spans="1:2" ht="12.75" customHeight="1" x14ac:dyDescent="0.2">
      <c r="A587" s="20"/>
      <c r="B587" s="20"/>
    </row>
    <row r="588" spans="1:2" ht="12.75" customHeight="1" x14ac:dyDescent="0.2">
      <c r="A588" s="20"/>
      <c r="B588" s="20"/>
    </row>
    <row r="589" spans="1:2" ht="12.75" customHeight="1" x14ac:dyDescent="0.2">
      <c r="A589" s="20"/>
      <c r="B589" s="20"/>
    </row>
    <row r="590" spans="1:2" ht="12.75" customHeight="1" x14ac:dyDescent="0.2">
      <c r="A590" s="20"/>
      <c r="B590" s="20"/>
    </row>
    <row r="591" spans="1:2" ht="12.75" customHeight="1" x14ac:dyDescent="0.2">
      <c r="A591" s="20"/>
      <c r="B591" s="20"/>
    </row>
    <row r="592" spans="1:2" ht="12.75" customHeight="1" x14ac:dyDescent="0.2">
      <c r="A592" s="20"/>
      <c r="B592" s="20"/>
    </row>
    <row r="593" spans="1:2" ht="12.75" customHeight="1" x14ac:dyDescent="0.2">
      <c r="A593" s="20"/>
      <c r="B593" s="20"/>
    </row>
    <row r="594" spans="1:2" ht="12.75" customHeight="1" x14ac:dyDescent="0.2">
      <c r="A594" s="20"/>
      <c r="B594" s="20"/>
    </row>
    <row r="595" spans="1:2" ht="12.75" customHeight="1" x14ac:dyDescent="0.2">
      <c r="A595" s="20"/>
      <c r="B595" s="20"/>
    </row>
    <row r="596" spans="1:2" ht="12.75" customHeight="1" x14ac:dyDescent="0.2">
      <c r="A596" s="20"/>
      <c r="B596" s="20"/>
    </row>
    <row r="597" spans="1:2" ht="12.75" customHeight="1" x14ac:dyDescent="0.2">
      <c r="A597" s="20"/>
      <c r="B597" s="20"/>
    </row>
    <row r="598" spans="1:2" ht="12.75" customHeight="1" x14ac:dyDescent="0.2">
      <c r="A598" s="20"/>
      <c r="B598" s="20"/>
    </row>
    <row r="599" spans="1:2" ht="12.75" customHeight="1" x14ac:dyDescent="0.2">
      <c r="A599" s="20"/>
      <c r="B599" s="20"/>
    </row>
    <row r="600" spans="1:2" ht="12.75" customHeight="1" x14ac:dyDescent="0.2">
      <c r="A600" s="20"/>
      <c r="B600" s="20"/>
    </row>
    <row r="601" spans="1:2" ht="12.75" customHeight="1" x14ac:dyDescent="0.2">
      <c r="A601" s="20"/>
      <c r="B601" s="20"/>
    </row>
    <row r="602" spans="1:2" ht="12.75" customHeight="1" x14ac:dyDescent="0.2">
      <c r="A602" s="20"/>
      <c r="B602" s="20"/>
    </row>
    <row r="603" spans="1:2" ht="12.75" customHeight="1" x14ac:dyDescent="0.2">
      <c r="A603" s="20"/>
      <c r="B603" s="20"/>
    </row>
    <row r="604" spans="1:2" ht="12.75" customHeight="1" x14ac:dyDescent="0.2">
      <c r="A604" s="20"/>
      <c r="B604" s="20"/>
    </row>
    <row r="605" spans="1:2" ht="12.75" customHeight="1" x14ac:dyDescent="0.2">
      <c r="A605" s="20"/>
      <c r="B605" s="20"/>
    </row>
    <row r="606" spans="1:2" ht="12.75" customHeight="1" x14ac:dyDescent="0.2">
      <c r="A606" s="20"/>
      <c r="B606" s="20"/>
    </row>
    <row r="607" spans="1:2" ht="12.75" customHeight="1" x14ac:dyDescent="0.2">
      <c r="A607" s="20"/>
      <c r="B607" s="20"/>
    </row>
    <row r="608" spans="1:2" ht="12.75" customHeight="1" x14ac:dyDescent="0.2">
      <c r="A608" s="20"/>
      <c r="B608" s="20"/>
    </row>
    <row r="609" spans="1:2" ht="12.75" customHeight="1" x14ac:dyDescent="0.2">
      <c r="A609" s="20"/>
      <c r="B609" s="20"/>
    </row>
    <row r="610" spans="1:2" ht="12.75" customHeight="1" x14ac:dyDescent="0.2">
      <c r="A610" s="20"/>
      <c r="B610" s="20"/>
    </row>
    <row r="611" spans="1:2" ht="12.75" customHeight="1" x14ac:dyDescent="0.2">
      <c r="A611" s="20"/>
      <c r="B611" s="20"/>
    </row>
    <row r="612" spans="1:2" ht="12.75" customHeight="1" x14ac:dyDescent="0.2">
      <c r="A612" s="20"/>
      <c r="B612" s="20"/>
    </row>
    <row r="613" spans="1:2" ht="12.75" customHeight="1" x14ac:dyDescent="0.2">
      <c r="A613" s="20"/>
      <c r="B613" s="20"/>
    </row>
    <row r="614" spans="1:2" ht="12.75" customHeight="1" x14ac:dyDescent="0.2">
      <c r="A614" s="20"/>
      <c r="B614" s="20"/>
    </row>
    <row r="615" spans="1:2" ht="12.75" customHeight="1" x14ac:dyDescent="0.2">
      <c r="A615" s="20"/>
      <c r="B615" s="20"/>
    </row>
    <row r="616" spans="1:2" ht="12.75" customHeight="1" x14ac:dyDescent="0.2">
      <c r="A616" s="20"/>
      <c r="B616" s="20"/>
    </row>
    <row r="617" spans="1:2" ht="12.75" customHeight="1" x14ac:dyDescent="0.2">
      <c r="A617" s="20"/>
      <c r="B617" s="20"/>
    </row>
    <row r="618" spans="1:2" ht="12.75" customHeight="1" x14ac:dyDescent="0.2">
      <c r="A618" s="20"/>
      <c r="B618" s="20"/>
    </row>
    <row r="619" spans="1:2" ht="12.75" customHeight="1" x14ac:dyDescent="0.2">
      <c r="A619" s="20"/>
      <c r="B619" s="20"/>
    </row>
    <row r="620" spans="1:2" ht="12.75" customHeight="1" x14ac:dyDescent="0.2">
      <c r="A620" s="20"/>
      <c r="B620" s="20"/>
    </row>
    <row r="621" spans="1:2" ht="12.75" customHeight="1" x14ac:dyDescent="0.2">
      <c r="A621" s="20"/>
      <c r="B621" s="20"/>
    </row>
    <row r="622" spans="1:2" ht="12.75" customHeight="1" x14ac:dyDescent="0.2">
      <c r="A622" s="20"/>
      <c r="B622" s="20"/>
    </row>
    <row r="623" spans="1:2" ht="12.75" customHeight="1" x14ac:dyDescent="0.2">
      <c r="A623" s="20"/>
      <c r="B623" s="20"/>
    </row>
    <row r="624" spans="1:2" ht="12.75" customHeight="1" x14ac:dyDescent="0.2">
      <c r="A624" s="20"/>
      <c r="B624" s="20"/>
    </row>
    <row r="625" spans="1:2" ht="12.75" customHeight="1" x14ac:dyDescent="0.2">
      <c r="A625" s="20"/>
      <c r="B625" s="20"/>
    </row>
    <row r="626" spans="1:2" ht="12.75" customHeight="1" x14ac:dyDescent="0.2">
      <c r="A626" s="20"/>
      <c r="B626" s="20"/>
    </row>
    <row r="627" spans="1:2" ht="12.75" customHeight="1" x14ac:dyDescent="0.2">
      <c r="A627" s="20"/>
      <c r="B627" s="20"/>
    </row>
    <row r="628" spans="1:2" ht="12.75" customHeight="1" x14ac:dyDescent="0.2">
      <c r="A628" s="20"/>
      <c r="B628" s="20"/>
    </row>
    <row r="629" spans="1:2" ht="12.75" customHeight="1" x14ac:dyDescent="0.2">
      <c r="A629" s="20"/>
      <c r="B629" s="20"/>
    </row>
    <row r="630" spans="1:2" ht="12.75" customHeight="1" x14ac:dyDescent="0.2">
      <c r="A630" s="20"/>
      <c r="B630" s="20"/>
    </row>
    <row r="631" spans="1:2" ht="12.75" customHeight="1" x14ac:dyDescent="0.2">
      <c r="A631" s="20"/>
      <c r="B631" s="20"/>
    </row>
    <row r="632" spans="1:2" ht="12.75" customHeight="1" x14ac:dyDescent="0.2">
      <c r="A632" s="20"/>
      <c r="B632" s="20"/>
    </row>
    <row r="633" spans="1:2" ht="12.75" customHeight="1" x14ac:dyDescent="0.2">
      <c r="A633" s="20"/>
      <c r="B633" s="20"/>
    </row>
    <row r="634" spans="1:2" ht="12.75" customHeight="1" x14ac:dyDescent="0.2">
      <c r="A634" s="20"/>
      <c r="B634" s="20"/>
    </row>
    <row r="635" spans="1:2" ht="12.75" customHeight="1" x14ac:dyDescent="0.2">
      <c r="A635" s="20"/>
      <c r="B635" s="20"/>
    </row>
    <row r="636" spans="1:2" ht="12.75" customHeight="1" x14ac:dyDescent="0.2">
      <c r="A636" s="20"/>
      <c r="B636" s="20"/>
    </row>
    <row r="637" spans="1:2" ht="12.75" customHeight="1" x14ac:dyDescent="0.2">
      <c r="A637" s="20"/>
      <c r="B637" s="20"/>
    </row>
    <row r="638" spans="1:2" ht="12.75" customHeight="1" x14ac:dyDescent="0.2">
      <c r="A638" s="20"/>
      <c r="B638" s="20"/>
    </row>
    <row r="639" spans="1:2" ht="12.75" customHeight="1" x14ac:dyDescent="0.2">
      <c r="A639" s="20"/>
      <c r="B639" s="20"/>
    </row>
    <row r="640" spans="1:2" ht="12.75" customHeight="1" x14ac:dyDescent="0.2">
      <c r="A640" s="20"/>
      <c r="B640" s="20"/>
    </row>
    <row r="641" spans="1:2" ht="12.75" customHeight="1" x14ac:dyDescent="0.2">
      <c r="A641" s="20"/>
      <c r="B641" s="20"/>
    </row>
    <row r="642" spans="1:2" ht="12.75" customHeight="1" x14ac:dyDescent="0.2">
      <c r="A642" s="20"/>
      <c r="B642" s="20"/>
    </row>
    <row r="643" spans="1:2" ht="12.75" customHeight="1" x14ac:dyDescent="0.2">
      <c r="A643" s="20"/>
      <c r="B643" s="20"/>
    </row>
    <row r="644" spans="1:2" ht="12.75" customHeight="1" x14ac:dyDescent="0.2">
      <c r="A644" s="20"/>
      <c r="B644" s="20"/>
    </row>
    <row r="645" spans="1:2" ht="12.75" customHeight="1" x14ac:dyDescent="0.2">
      <c r="A645" s="20"/>
      <c r="B645" s="20"/>
    </row>
    <row r="646" spans="1:2" ht="12.75" customHeight="1" x14ac:dyDescent="0.2">
      <c r="A646" s="20"/>
      <c r="B646" s="20"/>
    </row>
    <row r="647" spans="1:2" ht="12.75" customHeight="1" x14ac:dyDescent="0.2">
      <c r="A647" s="20"/>
      <c r="B647" s="20"/>
    </row>
    <row r="648" spans="1:2" ht="12.75" customHeight="1" x14ac:dyDescent="0.2">
      <c r="A648" s="20"/>
      <c r="B648" s="20"/>
    </row>
    <row r="649" spans="1:2" ht="12.75" customHeight="1" x14ac:dyDescent="0.2">
      <c r="A649" s="20"/>
      <c r="B649" s="20"/>
    </row>
    <row r="650" spans="1:2" ht="12.75" customHeight="1" x14ac:dyDescent="0.2">
      <c r="A650" s="20"/>
      <c r="B650" s="20"/>
    </row>
    <row r="651" spans="1:2" ht="12.75" customHeight="1" x14ac:dyDescent="0.2">
      <c r="A651" s="20"/>
      <c r="B651" s="20"/>
    </row>
    <row r="652" spans="1:2" ht="12.75" customHeight="1" x14ac:dyDescent="0.2">
      <c r="A652" s="20"/>
      <c r="B652" s="20"/>
    </row>
    <row r="653" spans="1:2" ht="12.75" customHeight="1" x14ac:dyDescent="0.2">
      <c r="A653" s="20"/>
      <c r="B653" s="20"/>
    </row>
    <row r="654" spans="1:2" ht="12.75" customHeight="1" x14ac:dyDescent="0.2">
      <c r="A654" s="20"/>
      <c r="B654" s="20"/>
    </row>
    <row r="655" spans="1:2" ht="12.75" customHeight="1" x14ac:dyDescent="0.2">
      <c r="A655" s="20"/>
      <c r="B655" s="20"/>
    </row>
    <row r="656" spans="1:2" ht="12.75" customHeight="1" x14ac:dyDescent="0.2">
      <c r="A656" s="20"/>
      <c r="B656" s="20"/>
    </row>
    <row r="657" spans="1:2" ht="12.75" customHeight="1" x14ac:dyDescent="0.2">
      <c r="A657" s="20"/>
      <c r="B657" s="20"/>
    </row>
    <row r="658" spans="1:2" ht="12.75" customHeight="1" x14ac:dyDescent="0.2">
      <c r="A658" s="20"/>
      <c r="B658" s="20"/>
    </row>
    <row r="659" spans="1:2" ht="12.75" customHeight="1" x14ac:dyDescent="0.2">
      <c r="A659" s="20"/>
      <c r="B659" s="20"/>
    </row>
    <row r="660" spans="1:2" ht="12.75" customHeight="1" x14ac:dyDescent="0.2">
      <c r="A660" s="20"/>
      <c r="B660" s="20"/>
    </row>
    <row r="661" spans="1:2" ht="12.75" customHeight="1" x14ac:dyDescent="0.2">
      <c r="A661" s="20"/>
      <c r="B661" s="20"/>
    </row>
    <row r="662" spans="1:2" ht="12.75" customHeight="1" x14ac:dyDescent="0.2">
      <c r="A662" s="20"/>
      <c r="B662" s="20"/>
    </row>
    <row r="663" spans="1:2" ht="12.75" customHeight="1" x14ac:dyDescent="0.2">
      <c r="A663" s="20"/>
      <c r="B663" s="20"/>
    </row>
    <row r="664" spans="1:2" ht="12.75" customHeight="1" x14ac:dyDescent="0.2">
      <c r="A664" s="20"/>
      <c r="B664" s="20"/>
    </row>
    <row r="665" spans="1:2" ht="12.75" customHeight="1" x14ac:dyDescent="0.2">
      <c r="A665" s="20"/>
      <c r="B665" s="20"/>
    </row>
    <row r="666" spans="1:2" ht="12.75" customHeight="1" x14ac:dyDescent="0.2">
      <c r="A666" s="20"/>
      <c r="B666" s="20"/>
    </row>
    <row r="667" spans="1:2" ht="12.75" customHeight="1" x14ac:dyDescent="0.2">
      <c r="A667" s="20"/>
      <c r="B667" s="20"/>
    </row>
    <row r="668" spans="1:2" ht="12.75" customHeight="1" x14ac:dyDescent="0.2">
      <c r="A668" s="20"/>
      <c r="B668" s="20"/>
    </row>
    <row r="669" spans="1:2" ht="12.75" customHeight="1" x14ac:dyDescent="0.2">
      <c r="A669" s="20"/>
      <c r="B669" s="20"/>
    </row>
    <row r="670" spans="1:2" ht="12.75" customHeight="1" x14ac:dyDescent="0.2">
      <c r="A670" s="20"/>
      <c r="B670" s="20"/>
    </row>
    <row r="671" spans="1:2" ht="12.75" customHeight="1" x14ac:dyDescent="0.2">
      <c r="A671" s="20"/>
      <c r="B671" s="20"/>
    </row>
    <row r="672" spans="1:2" ht="12.75" customHeight="1" x14ac:dyDescent="0.2">
      <c r="A672" s="20"/>
      <c r="B672" s="20"/>
    </row>
    <row r="673" spans="1:2" ht="12.75" customHeight="1" x14ac:dyDescent="0.2">
      <c r="A673" s="20"/>
      <c r="B673" s="20"/>
    </row>
    <row r="674" spans="1:2" ht="12.75" customHeight="1" x14ac:dyDescent="0.2">
      <c r="A674" s="20"/>
      <c r="B674" s="20"/>
    </row>
    <row r="675" spans="1:2" ht="12.75" customHeight="1" x14ac:dyDescent="0.2">
      <c r="A675" s="20"/>
      <c r="B675" s="20"/>
    </row>
    <row r="676" spans="1:2" ht="12.75" customHeight="1" x14ac:dyDescent="0.2">
      <c r="A676" s="20"/>
      <c r="B676" s="20"/>
    </row>
    <row r="677" spans="1:2" ht="12.75" customHeight="1" x14ac:dyDescent="0.2">
      <c r="A677" s="20"/>
      <c r="B677" s="20"/>
    </row>
    <row r="678" spans="1:2" ht="12.75" customHeight="1" x14ac:dyDescent="0.2">
      <c r="A678" s="20"/>
      <c r="B678" s="20"/>
    </row>
    <row r="679" spans="1:2" ht="12.75" customHeight="1" x14ac:dyDescent="0.2">
      <c r="A679" s="20"/>
      <c r="B679" s="20"/>
    </row>
    <row r="680" spans="1:2" ht="12.75" customHeight="1" x14ac:dyDescent="0.2">
      <c r="A680" s="20"/>
      <c r="B680" s="20"/>
    </row>
    <row r="681" spans="1:2" ht="12.75" customHeight="1" x14ac:dyDescent="0.2">
      <c r="A681" s="20"/>
      <c r="B681" s="20"/>
    </row>
    <row r="682" spans="1:2" ht="12.75" customHeight="1" x14ac:dyDescent="0.2">
      <c r="A682" s="20"/>
      <c r="B682" s="20"/>
    </row>
    <row r="683" spans="1:2" ht="12.75" customHeight="1" x14ac:dyDescent="0.2">
      <c r="A683" s="20"/>
      <c r="B683" s="20"/>
    </row>
    <row r="684" spans="1:2" ht="12.75" customHeight="1" x14ac:dyDescent="0.2">
      <c r="A684" s="20"/>
      <c r="B684" s="20"/>
    </row>
    <row r="685" spans="1:2" ht="12.75" customHeight="1" x14ac:dyDescent="0.2">
      <c r="A685" s="20"/>
      <c r="B685" s="20"/>
    </row>
    <row r="686" spans="1:2" ht="12.75" customHeight="1" x14ac:dyDescent="0.2">
      <c r="A686" s="20"/>
      <c r="B686" s="20"/>
    </row>
    <row r="687" spans="1:2" ht="12.75" customHeight="1" x14ac:dyDescent="0.2">
      <c r="A687" s="20"/>
      <c r="B687" s="20"/>
    </row>
    <row r="688" spans="1:2" ht="12.75" customHeight="1" x14ac:dyDescent="0.2">
      <c r="A688" s="20"/>
      <c r="B688" s="20"/>
    </row>
    <row r="689" spans="1:2" ht="12.75" customHeight="1" x14ac:dyDescent="0.2">
      <c r="A689" s="20"/>
      <c r="B689" s="20"/>
    </row>
    <row r="690" spans="1:2" ht="12.75" customHeight="1" x14ac:dyDescent="0.2">
      <c r="A690" s="20"/>
      <c r="B690" s="20"/>
    </row>
    <row r="691" spans="1:2" ht="12.75" customHeight="1" x14ac:dyDescent="0.2">
      <c r="A691" s="20"/>
      <c r="B691" s="20"/>
    </row>
    <row r="692" spans="1:2" ht="12.75" customHeight="1" x14ac:dyDescent="0.2">
      <c r="A692" s="20"/>
      <c r="B692" s="20"/>
    </row>
    <row r="693" spans="1:2" ht="12.75" customHeight="1" x14ac:dyDescent="0.2">
      <c r="A693" s="20"/>
      <c r="B693" s="20"/>
    </row>
    <row r="694" spans="1:2" ht="12.75" customHeight="1" x14ac:dyDescent="0.2">
      <c r="A694" s="20"/>
      <c r="B694" s="20"/>
    </row>
    <row r="695" spans="1:2" ht="12.75" customHeight="1" x14ac:dyDescent="0.2">
      <c r="A695" s="20"/>
      <c r="B695" s="20"/>
    </row>
    <row r="696" spans="1:2" ht="12.75" customHeight="1" x14ac:dyDescent="0.2">
      <c r="A696" s="20"/>
      <c r="B696" s="20"/>
    </row>
    <row r="697" spans="1:2" ht="12.75" customHeight="1" x14ac:dyDescent="0.2">
      <c r="A697" s="20"/>
      <c r="B697" s="20"/>
    </row>
    <row r="698" spans="1:2" ht="12.75" customHeight="1" x14ac:dyDescent="0.2">
      <c r="A698" s="20"/>
      <c r="B698" s="20"/>
    </row>
    <row r="699" spans="1:2" ht="12.75" customHeight="1" x14ac:dyDescent="0.2">
      <c r="A699" s="20"/>
      <c r="B699" s="20"/>
    </row>
    <row r="700" spans="1:2" ht="12.75" customHeight="1" x14ac:dyDescent="0.2">
      <c r="A700" s="20"/>
      <c r="B700" s="20"/>
    </row>
    <row r="701" spans="1:2" ht="12.75" customHeight="1" x14ac:dyDescent="0.2">
      <c r="A701" s="20"/>
      <c r="B701" s="20"/>
    </row>
    <row r="702" spans="1:2" ht="12.75" customHeight="1" x14ac:dyDescent="0.2">
      <c r="A702" s="20"/>
      <c r="B702" s="20"/>
    </row>
    <row r="703" spans="1:2" ht="12.75" customHeight="1" x14ac:dyDescent="0.2">
      <c r="A703" s="20"/>
      <c r="B703" s="20"/>
    </row>
    <row r="704" spans="1:2" ht="12.75" customHeight="1" x14ac:dyDescent="0.2">
      <c r="A704" s="20"/>
      <c r="B704" s="20"/>
    </row>
    <row r="705" spans="1:2" ht="12.75" customHeight="1" x14ac:dyDescent="0.2">
      <c r="A705" s="20"/>
      <c r="B705" s="20"/>
    </row>
    <row r="706" spans="1:2" ht="12.75" customHeight="1" x14ac:dyDescent="0.2">
      <c r="A706" s="20"/>
      <c r="B706" s="20"/>
    </row>
    <row r="707" spans="1:2" ht="12.75" customHeight="1" x14ac:dyDescent="0.2">
      <c r="A707" s="20"/>
      <c r="B707" s="20"/>
    </row>
    <row r="708" spans="1:2" ht="12.75" customHeight="1" x14ac:dyDescent="0.2">
      <c r="A708" s="20"/>
      <c r="B708" s="20"/>
    </row>
    <row r="709" spans="1:2" ht="12.75" customHeight="1" x14ac:dyDescent="0.2">
      <c r="A709" s="20"/>
      <c r="B709" s="20"/>
    </row>
    <row r="710" spans="1:2" ht="12.75" customHeight="1" x14ac:dyDescent="0.2">
      <c r="A710" s="20"/>
      <c r="B710" s="20"/>
    </row>
    <row r="711" spans="1:2" ht="12.75" customHeight="1" x14ac:dyDescent="0.2">
      <c r="A711" s="20"/>
      <c r="B711" s="20"/>
    </row>
    <row r="712" spans="1:2" ht="12.75" customHeight="1" x14ac:dyDescent="0.2">
      <c r="A712" s="20"/>
      <c r="B712" s="20"/>
    </row>
    <row r="713" spans="1:2" ht="12.75" customHeight="1" x14ac:dyDescent="0.2">
      <c r="A713" s="20"/>
      <c r="B713" s="20"/>
    </row>
    <row r="714" spans="1:2" ht="12.75" customHeight="1" x14ac:dyDescent="0.2">
      <c r="A714" s="20"/>
      <c r="B714" s="20"/>
    </row>
    <row r="715" spans="1:2" ht="12.75" customHeight="1" x14ac:dyDescent="0.2">
      <c r="A715" s="20"/>
      <c r="B715" s="20"/>
    </row>
    <row r="716" spans="1:2" ht="12.75" customHeight="1" x14ac:dyDescent="0.2">
      <c r="A716" s="20"/>
      <c r="B716" s="20"/>
    </row>
    <row r="717" spans="1:2" ht="12.75" customHeight="1" x14ac:dyDescent="0.2">
      <c r="A717" s="20"/>
      <c r="B717" s="20"/>
    </row>
    <row r="718" spans="1:2" ht="12.75" customHeight="1" x14ac:dyDescent="0.2">
      <c r="A718" s="20"/>
      <c r="B718" s="20"/>
    </row>
    <row r="719" spans="1:2" ht="12.75" customHeight="1" x14ac:dyDescent="0.2">
      <c r="A719" s="20"/>
      <c r="B719" s="20"/>
    </row>
    <row r="720" spans="1:2" ht="12.75" customHeight="1" x14ac:dyDescent="0.2">
      <c r="A720" s="20"/>
      <c r="B720" s="20"/>
    </row>
    <row r="721" spans="1:2" ht="12.75" customHeight="1" x14ac:dyDescent="0.2">
      <c r="A721" s="20"/>
      <c r="B721" s="20"/>
    </row>
    <row r="722" spans="1:2" ht="12.75" customHeight="1" x14ac:dyDescent="0.2">
      <c r="A722" s="20"/>
      <c r="B722" s="20"/>
    </row>
    <row r="723" spans="1:2" ht="12.75" customHeight="1" x14ac:dyDescent="0.2">
      <c r="A723" s="20"/>
      <c r="B723" s="20"/>
    </row>
    <row r="724" spans="1:2" ht="12.75" customHeight="1" x14ac:dyDescent="0.2">
      <c r="A724" s="20"/>
      <c r="B724" s="20"/>
    </row>
    <row r="725" spans="1:2" ht="12.75" customHeight="1" x14ac:dyDescent="0.2">
      <c r="A725" s="20"/>
      <c r="B725" s="20"/>
    </row>
    <row r="726" spans="1:2" ht="12.75" customHeight="1" x14ac:dyDescent="0.2">
      <c r="A726" s="20"/>
      <c r="B726" s="20"/>
    </row>
    <row r="727" spans="1:2" ht="12.75" customHeight="1" x14ac:dyDescent="0.2">
      <c r="A727" s="20"/>
      <c r="B727" s="20"/>
    </row>
    <row r="728" spans="1:2" ht="12.75" customHeight="1" x14ac:dyDescent="0.2">
      <c r="A728" s="20"/>
      <c r="B728" s="20"/>
    </row>
    <row r="729" spans="1:2" ht="12.75" customHeight="1" x14ac:dyDescent="0.2">
      <c r="A729" s="20"/>
      <c r="B729" s="20"/>
    </row>
    <row r="730" spans="1:2" ht="12.75" customHeight="1" x14ac:dyDescent="0.2">
      <c r="A730" s="20"/>
      <c r="B730" s="20"/>
    </row>
    <row r="731" spans="1:2" ht="12.75" customHeight="1" x14ac:dyDescent="0.2">
      <c r="A731" s="20"/>
      <c r="B731" s="20"/>
    </row>
    <row r="732" spans="1:2" ht="12.75" customHeight="1" x14ac:dyDescent="0.2">
      <c r="A732" s="20"/>
      <c r="B732" s="20"/>
    </row>
    <row r="733" spans="1:2" ht="12.75" customHeight="1" x14ac:dyDescent="0.2">
      <c r="A733" s="20"/>
      <c r="B733" s="20"/>
    </row>
    <row r="734" spans="1:2" ht="12.75" customHeight="1" x14ac:dyDescent="0.2">
      <c r="A734" s="20"/>
      <c r="B734" s="20"/>
    </row>
    <row r="735" spans="1:2" ht="12.75" customHeight="1" x14ac:dyDescent="0.2">
      <c r="A735" s="20"/>
      <c r="B735" s="20"/>
    </row>
    <row r="736" spans="1:2" ht="12.75" customHeight="1" x14ac:dyDescent="0.2">
      <c r="A736" s="20"/>
      <c r="B736" s="20"/>
    </row>
    <row r="737" spans="1:2" ht="12.75" customHeight="1" x14ac:dyDescent="0.2">
      <c r="A737" s="20"/>
      <c r="B737" s="20"/>
    </row>
    <row r="738" spans="1:2" ht="12.75" customHeight="1" x14ac:dyDescent="0.2">
      <c r="A738" s="20"/>
      <c r="B738" s="20"/>
    </row>
    <row r="739" spans="1:2" ht="12.75" customHeight="1" x14ac:dyDescent="0.2">
      <c r="A739" s="20"/>
      <c r="B739" s="20"/>
    </row>
    <row r="740" spans="1:2" ht="12.75" customHeight="1" x14ac:dyDescent="0.2">
      <c r="A740" s="20"/>
      <c r="B740" s="20"/>
    </row>
    <row r="741" spans="1:2" ht="12.75" customHeight="1" x14ac:dyDescent="0.2">
      <c r="A741" s="20"/>
      <c r="B741" s="20"/>
    </row>
    <row r="742" spans="1:2" ht="12.75" customHeight="1" x14ac:dyDescent="0.2">
      <c r="A742" s="20"/>
      <c r="B742" s="20"/>
    </row>
    <row r="743" spans="1:2" ht="12.75" customHeight="1" x14ac:dyDescent="0.2">
      <c r="A743" s="20"/>
      <c r="B743" s="20"/>
    </row>
    <row r="744" spans="1:2" ht="12.75" customHeight="1" x14ac:dyDescent="0.2">
      <c r="A744" s="20"/>
      <c r="B744" s="20"/>
    </row>
    <row r="745" spans="1:2" ht="12.75" customHeight="1" x14ac:dyDescent="0.2">
      <c r="A745" s="20"/>
      <c r="B745" s="20"/>
    </row>
    <row r="746" spans="1:2" ht="12.75" customHeight="1" x14ac:dyDescent="0.2">
      <c r="A746" s="20"/>
      <c r="B746" s="20"/>
    </row>
    <row r="747" spans="1:2" ht="12.75" customHeight="1" x14ac:dyDescent="0.2">
      <c r="A747" s="20"/>
      <c r="B747" s="20"/>
    </row>
    <row r="748" spans="1:2" ht="12.75" customHeight="1" x14ac:dyDescent="0.2">
      <c r="A748" s="20"/>
      <c r="B748" s="20"/>
    </row>
    <row r="749" spans="1:2" ht="12.75" customHeight="1" x14ac:dyDescent="0.2">
      <c r="A749" s="20"/>
      <c r="B749" s="20"/>
    </row>
    <row r="750" spans="1:2" ht="12.75" customHeight="1" x14ac:dyDescent="0.2">
      <c r="A750" s="20"/>
      <c r="B750" s="20"/>
    </row>
    <row r="751" spans="1:2" ht="12.75" customHeight="1" x14ac:dyDescent="0.2">
      <c r="A751" s="20"/>
      <c r="B751" s="20"/>
    </row>
    <row r="752" spans="1:2" ht="12.75" customHeight="1" x14ac:dyDescent="0.2">
      <c r="A752" s="20"/>
      <c r="B752" s="20"/>
    </row>
    <row r="753" spans="1:2" ht="12.75" customHeight="1" x14ac:dyDescent="0.2">
      <c r="A753" s="20"/>
      <c r="B753" s="20"/>
    </row>
    <row r="754" spans="1:2" ht="12.75" customHeight="1" x14ac:dyDescent="0.2">
      <c r="A754" s="20"/>
      <c r="B754" s="20"/>
    </row>
    <row r="755" spans="1:2" ht="12.75" customHeight="1" x14ac:dyDescent="0.2">
      <c r="A755" s="20"/>
      <c r="B755" s="20"/>
    </row>
    <row r="756" spans="1:2" ht="12.75" customHeight="1" x14ac:dyDescent="0.2">
      <c r="A756" s="20"/>
      <c r="B756" s="20"/>
    </row>
    <row r="757" spans="1:2" ht="12.75" customHeight="1" x14ac:dyDescent="0.2">
      <c r="A757" s="20"/>
      <c r="B757" s="20"/>
    </row>
    <row r="758" spans="1:2" ht="12.75" customHeight="1" x14ac:dyDescent="0.2">
      <c r="A758" s="20"/>
      <c r="B758" s="20"/>
    </row>
    <row r="759" spans="1:2" ht="12.75" customHeight="1" x14ac:dyDescent="0.2">
      <c r="A759" s="20"/>
      <c r="B759" s="20"/>
    </row>
    <row r="760" spans="1:2" ht="12.75" customHeight="1" x14ac:dyDescent="0.2">
      <c r="A760" s="20"/>
      <c r="B760" s="20"/>
    </row>
    <row r="761" spans="1:2" ht="12.75" customHeight="1" x14ac:dyDescent="0.2">
      <c r="A761" s="20"/>
      <c r="B761" s="20"/>
    </row>
    <row r="762" spans="1:2" ht="12.75" customHeight="1" x14ac:dyDescent="0.2">
      <c r="A762" s="20"/>
      <c r="B762" s="20"/>
    </row>
    <row r="763" spans="1:2" ht="12.75" customHeight="1" x14ac:dyDescent="0.2">
      <c r="A763" s="20"/>
      <c r="B763" s="20"/>
    </row>
    <row r="764" spans="1:2" ht="12.75" customHeight="1" x14ac:dyDescent="0.2">
      <c r="A764" s="20"/>
      <c r="B764" s="20"/>
    </row>
    <row r="765" spans="1:2" ht="12.75" customHeight="1" x14ac:dyDescent="0.2">
      <c r="A765" s="20"/>
      <c r="B765" s="20"/>
    </row>
    <row r="766" spans="1:2" ht="12.75" customHeight="1" x14ac:dyDescent="0.2">
      <c r="A766" s="20"/>
      <c r="B766" s="20"/>
    </row>
    <row r="767" spans="1:2" ht="12.75" customHeight="1" x14ac:dyDescent="0.2">
      <c r="A767" s="20"/>
      <c r="B767" s="20"/>
    </row>
    <row r="768" spans="1:2" ht="12.75" customHeight="1" x14ac:dyDescent="0.2">
      <c r="A768" s="20"/>
      <c r="B768" s="20"/>
    </row>
    <row r="769" spans="1:2" ht="12.75" customHeight="1" x14ac:dyDescent="0.2">
      <c r="A769" s="20"/>
      <c r="B769" s="20"/>
    </row>
    <row r="770" spans="1:2" ht="12.75" customHeight="1" x14ac:dyDescent="0.2">
      <c r="A770" s="20"/>
      <c r="B770" s="20"/>
    </row>
    <row r="771" spans="1:2" ht="12.75" customHeight="1" x14ac:dyDescent="0.2">
      <c r="A771" s="20"/>
      <c r="B771" s="20"/>
    </row>
    <row r="772" spans="1:2" ht="12.75" customHeight="1" x14ac:dyDescent="0.2">
      <c r="A772" s="20"/>
      <c r="B772" s="20"/>
    </row>
    <row r="773" spans="1:2" ht="12.75" customHeight="1" x14ac:dyDescent="0.2">
      <c r="A773" s="20"/>
      <c r="B773" s="20"/>
    </row>
    <row r="774" spans="1:2" ht="12.75" customHeight="1" x14ac:dyDescent="0.2">
      <c r="A774" s="20"/>
      <c r="B774" s="20"/>
    </row>
    <row r="775" spans="1:2" ht="12.75" customHeight="1" x14ac:dyDescent="0.2">
      <c r="A775" s="20"/>
      <c r="B775" s="20"/>
    </row>
    <row r="776" spans="1:2" ht="12.75" customHeight="1" x14ac:dyDescent="0.2">
      <c r="A776" s="20"/>
      <c r="B776" s="20"/>
    </row>
    <row r="777" spans="1:2" ht="12.75" customHeight="1" x14ac:dyDescent="0.2">
      <c r="A777" s="20"/>
      <c r="B777" s="20"/>
    </row>
    <row r="778" spans="1:2" ht="12.75" customHeight="1" x14ac:dyDescent="0.2">
      <c r="A778" s="20"/>
      <c r="B778" s="20"/>
    </row>
    <row r="779" spans="1:2" ht="12.75" customHeight="1" x14ac:dyDescent="0.2">
      <c r="A779" s="20"/>
      <c r="B779" s="20"/>
    </row>
    <row r="780" spans="1:2" ht="12.75" customHeight="1" x14ac:dyDescent="0.2">
      <c r="A780" s="20"/>
      <c r="B780" s="20"/>
    </row>
    <row r="781" spans="1:2" ht="12.75" customHeight="1" x14ac:dyDescent="0.2">
      <c r="A781" s="20"/>
      <c r="B781" s="20"/>
    </row>
    <row r="782" spans="1:2" ht="12.75" customHeight="1" x14ac:dyDescent="0.2">
      <c r="A782" s="20"/>
      <c r="B782" s="20"/>
    </row>
    <row r="783" spans="1:2" ht="12.75" customHeight="1" x14ac:dyDescent="0.2">
      <c r="A783" s="20"/>
      <c r="B783" s="20"/>
    </row>
    <row r="784" spans="1:2" ht="12.75" customHeight="1" x14ac:dyDescent="0.2">
      <c r="A784" s="20"/>
      <c r="B784" s="20"/>
    </row>
    <row r="785" spans="1:2" ht="12.75" customHeight="1" x14ac:dyDescent="0.2">
      <c r="A785" s="20"/>
      <c r="B785" s="20"/>
    </row>
    <row r="786" spans="1:2" ht="12.75" customHeight="1" x14ac:dyDescent="0.2">
      <c r="A786" s="20"/>
      <c r="B786" s="20"/>
    </row>
    <row r="787" spans="1:2" ht="12.75" customHeight="1" x14ac:dyDescent="0.2">
      <c r="A787" s="20"/>
      <c r="B787" s="20"/>
    </row>
    <row r="788" spans="1:2" ht="12.75" customHeight="1" x14ac:dyDescent="0.2">
      <c r="A788" s="20"/>
      <c r="B788" s="20"/>
    </row>
    <row r="789" spans="1:2" ht="12.75" customHeight="1" x14ac:dyDescent="0.2">
      <c r="A789" s="20"/>
      <c r="B789" s="20"/>
    </row>
    <row r="790" spans="1:2" ht="12.75" customHeight="1" x14ac:dyDescent="0.2">
      <c r="A790" s="20"/>
      <c r="B790" s="20"/>
    </row>
    <row r="791" spans="1:2" ht="12.75" customHeight="1" x14ac:dyDescent="0.2">
      <c r="A791" s="20"/>
      <c r="B791" s="20"/>
    </row>
    <row r="792" spans="1:2" ht="12.75" customHeight="1" x14ac:dyDescent="0.2">
      <c r="A792" s="20"/>
      <c r="B792" s="20"/>
    </row>
    <row r="793" spans="1:2" ht="12.75" customHeight="1" x14ac:dyDescent="0.2">
      <c r="A793" s="20"/>
      <c r="B793" s="20"/>
    </row>
    <row r="794" spans="1:2" ht="12.75" customHeight="1" x14ac:dyDescent="0.2">
      <c r="A794" s="20"/>
      <c r="B794" s="20"/>
    </row>
    <row r="795" spans="1:2" ht="12.75" customHeight="1" x14ac:dyDescent="0.2">
      <c r="A795" s="20"/>
      <c r="B795" s="20"/>
    </row>
    <row r="796" spans="1:2" ht="12.75" customHeight="1" x14ac:dyDescent="0.2">
      <c r="A796" s="20"/>
      <c r="B796" s="20"/>
    </row>
    <row r="797" spans="1:2" ht="12.75" customHeight="1" x14ac:dyDescent="0.2">
      <c r="A797" s="20"/>
      <c r="B797" s="20"/>
    </row>
    <row r="798" spans="1:2" ht="12.75" customHeight="1" x14ac:dyDescent="0.2">
      <c r="A798" s="20"/>
      <c r="B798" s="20"/>
    </row>
    <row r="799" spans="1:2" ht="12.75" customHeight="1" x14ac:dyDescent="0.2">
      <c r="A799" s="20"/>
      <c r="B799" s="20"/>
    </row>
    <row r="800" spans="1:2" ht="12.75" customHeight="1" x14ac:dyDescent="0.2">
      <c r="A800" s="20"/>
      <c r="B800" s="20"/>
    </row>
    <row r="801" spans="1:2" ht="12.75" customHeight="1" x14ac:dyDescent="0.2">
      <c r="A801" s="20"/>
      <c r="B801" s="20"/>
    </row>
    <row r="802" spans="1:2" ht="12.75" customHeight="1" x14ac:dyDescent="0.2">
      <c r="A802" s="20"/>
      <c r="B802" s="20"/>
    </row>
    <row r="803" spans="1:2" ht="12.75" customHeight="1" x14ac:dyDescent="0.2">
      <c r="A803" s="20"/>
      <c r="B803" s="20"/>
    </row>
    <row r="804" spans="1:2" ht="12.75" customHeight="1" x14ac:dyDescent="0.2">
      <c r="A804" s="20"/>
      <c r="B804" s="20"/>
    </row>
    <row r="805" spans="1:2" ht="12.75" customHeight="1" x14ac:dyDescent="0.2">
      <c r="A805" s="20"/>
      <c r="B805" s="20"/>
    </row>
    <row r="806" spans="1:2" ht="12.75" customHeight="1" x14ac:dyDescent="0.2">
      <c r="A806" s="20"/>
      <c r="B806" s="20"/>
    </row>
    <row r="807" spans="1:2" ht="12.75" customHeight="1" x14ac:dyDescent="0.2">
      <c r="A807" s="20"/>
      <c r="B807" s="20"/>
    </row>
    <row r="808" spans="1:2" ht="12.75" customHeight="1" x14ac:dyDescent="0.2">
      <c r="A808" s="20"/>
      <c r="B808" s="20"/>
    </row>
    <row r="809" spans="1:2" ht="12.75" customHeight="1" x14ac:dyDescent="0.2">
      <c r="A809" s="20"/>
      <c r="B809" s="20"/>
    </row>
    <row r="810" spans="1:2" ht="12.75" customHeight="1" x14ac:dyDescent="0.2">
      <c r="A810" s="20"/>
      <c r="B810" s="20"/>
    </row>
    <row r="811" spans="1:2" ht="12.75" customHeight="1" x14ac:dyDescent="0.2">
      <c r="A811" s="20"/>
      <c r="B811" s="20"/>
    </row>
    <row r="812" spans="1:2" ht="12.75" customHeight="1" x14ac:dyDescent="0.2">
      <c r="A812" s="20"/>
      <c r="B812" s="20"/>
    </row>
    <row r="813" spans="1:2" ht="12.75" customHeight="1" x14ac:dyDescent="0.2">
      <c r="A813" s="20"/>
      <c r="B813" s="20"/>
    </row>
    <row r="814" spans="1:2" ht="12.75" customHeight="1" x14ac:dyDescent="0.2">
      <c r="A814" s="20"/>
      <c r="B814" s="20"/>
    </row>
    <row r="815" spans="1:2" ht="12.75" customHeight="1" x14ac:dyDescent="0.2">
      <c r="A815" s="20"/>
      <c r="B815" s="20"/>
    </row>
    <row r="816" spans="1:2" ht="12.75" customHeight="1" x14ac:dyDescent="0.2">
      <c r="A816" s="20"/>
      <c r="B816" s="20"/>
    </row>
    <row r="817" spans="1:2" ht="12.75" customHeight="1" x14ac:dyDescent="0.2">
      <c r="A817" s="20"/>
      <c r="B817" s="20"/>
    </row>
    <row r="818" spans="1:2" ht="12.75" customHeight="1" x14ac:dyDescent="0.2">
      <c r="A818" s="20"/>
      <c r="B818" s="20"/>
    </row>
    <row r="819" spans="1:2" ht="12.75" customHeight="1" x14ac:dyDescent="0.2">
      <c r="A819" s="20"/>
      <c r="B819" s="20"/>
    </row>
    <row r="820" spans="1:2" ht="12.75" customHeight="1" x14ac:dyDescent="0.2">
      <c r="A820" s="20"/>
      <c r="B820" s="20"/>
    </row>
    <row r="821" spans="1:2" ht="12.75" customHeight="1" x14ac:dyDescent="0.2">
      <c r="A821" s="20"/>
      <c r="B821" s="20"/>
    </row>
    <row r="822" spans="1:2" ht="12.75" customHeight="1" x14ac:dyDescent="0.2">
      <c r="A822" s="20"/>
      <c r="B822" s="20"/>
    </row>
    <row r="823" spans="1:2" ht="12.75" customHeight="1" x14ac:dyDescent="0.2">
      <c r="A823" s="20"/>
      <c r="B823" s="20"/>
    </row>
    <row r="824" spans="1:2" ht="12.75" customHeight="1" x14ac:dyDescent="0.2">
      <c r="A824" s="20"/>
      <c r="B824" s="20"/>
    </row>
    <row r="825" spans="1:2" ht="12.75" customHeight="1" x14ac:dyDescent="0.2">
      <c r="A825" s="20"/>
      <c r="B825" s="20"/>
    </row>
    <row r="826" spans="1:2" ht="12.75" customHeight="1" x14ac:dyDescent="0.2">
      <c r="A826" s="20"/>
      <c r="B826" s="20"/>
    </row>
    <row r="827" spans="1:2" ht="12.75" customHeight="1" x14ac:dyDescent="0.2">
      <c r="A827" s="20"/>
      <c r="B827" s="20"/>
    </row>
    <row r="828" spans="1:2" ht="12.75" customHeight="1" x14ac:dyDescent="0.2">
      <c r="A828" s="20"/>
      <c r="B828" s="20"/>
    </row>
    <row r="829" spans="1:2" ht="12.75" customHeight="1" x14ac:dyDescent="0.2">
      <c r="A829" s="20"/>
      <c r="B829" s="20"/>
    </row>
    <row r="830" spans="1:2" ht="12.75" customHeight="1" x14ac:dyDescent="0.2">
      <c r="A830" s="20"/>
      <c r="B830" s="20"/>
    </row>
    <row r="831" spans="1:2" ht="12.75" customHeight="1" x14ac:dyDescent="0.2">
      <c r="A831" s="20"/>
      <c r="B831" s="20"/>
    </row>
    <row r="832" spans="1:2" ht="12.75" customHeight="1" x14ac:dyDescent="0.2">
      <c r="A832" s="20"/>
      <c r="B832" s="20"/>
    </row>
    <row r="833" spans="1:2" ht="12.75" customHeight="1" x14ac:dyDescent="0.2">
      <c r="A833" s="20"/>
      <c r="B833" s="20"/>
    </row>
    <row r="834" spans="1:2" ht="12.75" customHeight="1" x14ac:dyDescent="0.2">
      <c r="A834" s="20"/>
      <c r="B834" s="20"/>
    </row>
    <row r="835" spans="1:2" ht="12.75" customHeight="1" x14ac:dyDescent="0.2">
      <c r="A835" s="20"/>
      <c r="B835" s="20"/>
    </row>
    <row r="836" spans="1:2" ht="12.75" customHeight="1" x14ac:dyDescent="0.2">
      <c r="A836" s="20"/>
      <c r="B836" s="20"/>
    </row>
    <row r="837" spans="1:2" ht="12.75" customHeight="1" x14ac:dyDescent="0.2">
      <c r="A837" s="20"/>
      <c r="B837" s="20"/>
    </row>
    <row r="838" spans="1:2" ht="12.75" customHeight="1" x14ac:dyDescent="0.2">
      <c r="A838" s="20"/>
      <c r="B838" s="20"/>
    </row>
    <row r="839" spans="1:2" ht="12.75" customHeight="1" x14ac:dyDescent="0.2">
      <c r="A839" s="20"/>
      <c r="B839" s="20"/>
    </row>
    <row r="840" spans="1:2" ht="12.75" customHeight="1" x14ac:dyDescent="0.2">
      <c r="A840" s="20"/>
      <c r="B840" s="20"/>
    </row>
    <row r="841" spans="1:2" ht="12.75" customHeight="1" x14ac:dyDescent="0.2">
      <c r="A841" s="20"/>
      <c r="B841" s="20"/>
    </row>
    <row r="842" spans="1:2" ht="12.75" customHeight="1" x14ac:dyDescent="0.2">
      <c r="A842" s="20"/>
      <c r="B842" s="20"/>
    </row>
    <row r="843" spans="1:2" ht="12.75" customHeight="1" x14ac:dyDescent="0.2">
      <c r="A843" s="20"/>
      <c r="B843" s="20"/>
    </row>
    <row r="844" spans="1:2" ht="12.75" customHeight="1" x14ac:dyDescent="0.2">
      <c r="A844" s="20"/>
      <c r="B844" s="20"/>
    </row>
    <row r="845" spans="1:2" ht="12.75" customHeight="1" x14ac:dyDescent="0.2">
      <c r="A845" s="20"/>
      <c r="B845" s="20"/>
    </row>
    <row r="846" spans="1:2" ht="12.75" customHeight="1" x14ac:dyDescent="0.2">
      <c r="A846" s="20"/>
      <c r="B846" s="20"/>
    </row>
    <row r="847" spans="1:2" ht="12.75" customHeight="1" x14ac:dyDescent="0.2">
      <c r="A847" s="20"/>
      <c r="B847" s="20"/>
    </row>
    <row r="848" spans="1:2" ht="12.75" customHeight="1" x14ac:dyDescent="0.2">
      <c r="A848" s="20"/>
      <c r="B848" s="20"/>
    </row>
    <row r="849" spans="1:2" ht="12.75" customHeight="1" x14ac:dyDescent="0.2">
      <c r="A849" s="20"/>
      <c r="B849" s="20"/>
    </row>
    <row r="850" spans="1:2" ht="12.75" customHeight="1" x14ac:dyDescent="0.2">
      <c r="A850" s="20"/>
      <c r="B850" s="20"/>
    </row>
    <row r="851" spans="1:2" ht="12.75" customHeight="1" x14ac:dyDescent="0.2">
      <c r="A851" s="20"/>
      <c r="B851" s="20"/>
    </row>
    <row r="852" spans="1:2" ht="12.75" customHeight="1" x14ac:dyDescent="0.2">
      <c r="A852" s="20"/>
      <c r="B852" s="20"/>
    </row>
    <row r="853" spans="1:2" ht="12.75" customHeight="1" x14ac:dyDescent="0.2">
      <c r="A853" s="20"/>
      <c r="B853" s="20"/>
    </row>
    <row r="854" spans="1:2" ht="12.75" customHeight="1" x14ac:dyDescent="0.2">
      <c r="A854" s="20"/>
      <c r="B854" s="20"/>
    </row>
    <row r="855" spans="1:2" ht="12.75" customHeight="1" x14ac:dyDescent="0.2">
      <c r="A855" s="20"/>
      <c r="B855" s="20"/>
    </row>
    <row r="856" spans="1:2" ht="12.75" customHeight="1" x14ac:dyDescent="0.2">
      <c r="A856" s="20"/>
      <c r="B856" s="20"/>
    </row>
    <row r="857" spans="1:2" ht="12.75" customHeight="1" x14ac:dyDescent="0.2">
      <c r="A857" s="20"/>
      <c r="B857" s="20"/>
    </row>
    <row r="858" spans="1:2" ht="12.75" customHeight="1" x14ac:dyDescent="0.2">
      <c r="A858" s="20"/>
      <c r="B858" s="20"/>
    </row>
    <row r="859" spans="1:2" ht="12.75" customHeight="1" x14ac:dyDescent="0.2">
      <c r="A859" s="20"/>
      <c r="B859" s="20"/>
    </row>
    <row r="860" spans="1:2" ht="12.75" customHeight="1" x14ac:dyDescent="0.2">
      <c r="A860" s="20"/>
      <c r="B860" s="20"/>
    </row>
    <row r="861" spans="1:2" ht="12.75" customHeight="1" x14ac:dyDescent="0.2">
      <c r="A861" s="20"/>
      <c r="B861" s="20"/>
    </row>
    <row r="862" spans="1:2" ht="12.75" customHeight="1" x14ac:dyDescent="0.2">
      <c r="A862" s="20"/>
      <c r="B862" s="20"/>
    </row>
    <row r="863" spans="1:2" ht="12.75" customHeight="1" x14ac:dyDescent="0.2">
      <c r="A863" s="20"/>
      <c r="B863" s="20"/>
    </row>
    <row r="864" spans="1:2" ht="12.75" customHeight="1" x14ac:dyDescent="0.2">
      <c r="A864" s="20"/>
      <c r="B864" s="20"/>
    </row>
    <row r="865" spans="1:2" ht="12.75" customHeight="1" x14ac:dyDescent="0.2">
      <c r="A865" s="20"/>
      <c r="B865" s="20"/>
    </row>
    <row r="866" spans="1:2" ht="12.75" customHeight="1" x14ac:dyDescent="0.2">
      <c r="A866" s="20"/>
      <c r="B866" s="20"/>
    </row>
    <row r="867" spans="1:2" ht="12.75" customHeight="1" x14ac:dyDescent="0.2">
      <c r="A867" s="20"/>
      <c r="B867" s="20"/>
    </row>
    <row r="868" spans="1:2" ht="12.75" customHeight="1" x14ac:dyDescent="0.2">
      <c r="A868" s="20"/>
      <c r="B868" s="20"/>
    </row>
    <row r="869" spans="1:2" ht="12.75" customHeight="1" x14ac:dyDescent="0.2">
      <c r="A869" s="20"/>
      <c r="B869" s="20"/>
    </row>
    <row r="870" spans="1:2" ht="12.75" customHeight="1" x14ac:dyDescent="0.2">
      <c r="A870" s="20"/>
      <c r="B870" s="20"/>
    </row>
    <row r="871" spans="1:2" ht="12.75" customHeight="1" x14ac:dyDescent="0.2">
      <c r="A871" s="20"/>
      <c r="B871" s="20"/>
    </row>
    <row r="872" spans="1:2" ht="12.75" customHeight="1" x14ac:dyDescent="0.2">
      <c r="A872" s="20"/>
      <c r="B872" s="20"/>
    </row>
    <row r="873" spans="1:2" ht="12.75" customHeight="1" x14ac:dyDescent="0.2">
      <c r="A873" s="20"/>
      <c r="B873" s="20"/>
    </row>
    <row r="874" spans="1:2" ht="12.75" customHeight="1" x14ac:dyDescent="0.2">
      <c r="A874" s="20"/>
      <c r="B874" s="20"/>
    </row>
    <row r="875" spans="1:2" ht="12.75" customHeight="1" x14ac:dyDescent="0.2">
      <c r="A875" s="20"/>
      <c r="B875" s="20"/>
    </row>
    <row r="876" spans="1:2" ht="12.75" customHeight="1" x14ac:dyDescent="0.2">
      <c r="A876" s="20"/>
      <c r="B876" s="20"/>
    </row>
    <row r="877" spans="1:2" ht="12.75" customHeight="1" x14ac:dyDescent="0.2">
      <c r="A877" s="20"/>
      <c r="B877" s="20"/>
    </row>
    <row r="878" spans="1:2" ht="12.75" customHeight="1" x14ac:dyDescent="0.2">
      <c r="A878" s="20"/>
      <c r="B878" s="20"/>
    </row>
    <row r="879" spans="1:2" ht="12.75" customHeight="1" x14ac:dyDescent="0.2">
      <c r="A879" s="20"/>
      <c r="B879" s="20"/>
    </row>
    <row r="880" spans="1:2" ht="12.75" customHeight="1" x14ac:dyDescent="0.2">
      <c r="A880" s="20"/>
      <c r="B880" s="20"/>
    </row>
    <row r="881" spans="1:2" ht="12.75" customHeight="1" x14ac:dyDescent="0.2">
      <c r="A881" s="20"/>
      <c r="B881" s="20"/>
    </row>
    <row r="882" spans="1:2" ht="12.75" customHeight="1" x14ac:dyDescent="0.2">
      <c r="A882" s="20"/>
      <c r="B882" s="20"/>
    </row>
    <row r="883" spans="1:2" ht="12.75" customHeight="1" x14ac:dyDescent="0.2">
      <c r="A883" s="20"/>
      <c r="B883" s="20"/>
    </row>
    <row r="884" spans="1:2" ht="12.75" customHeight="1" x14ac:dyDescent="0.2">
      <c r="A884" s="20"/>
      <c r="B884" s="20"/>
    </row>
    <row r="885" spans="1:2" ht="12.75" customHeight="1" x14ac:dyDescent="0.2">
      <c r="A885" s="20"/>
      <c r="B885" s="20"/>
    </row>
    <row r="886" spans="1:2" ht="12.75" customHeight="1" x14ac:dyDescent="0.2">
      <c r="A886" s="20"/>
      <c r="B886" s="20"/>
    </row>
    <row r="887" spans="1:2" ht="12.75" customHeight="1" x14ac:dyDescent="0.2">
      <c r="A887" s="20"/>
      <c r="B887" s="20"/>
    </row>
    <row r="888" spans="1:2" ht="12.75" customHeight="1" x14ac:dyDescent="0.2">
      <c r="A888" s="20"/>
      <c r="B888" s="20"/>
    </row>
    <row r="889" spans="1:2" ht="12.75" customHeight="1" x14ac:dyDescent="0.2">
      <c r="A889" s="20"/>
      <c r="B889" s="20"/>
    </row>
    <row r="890" spans="1:2" ht="12.75" customHeight="1" x14ac:dyDescent="0.2">
      <c r="A890" s="20"/>
      <c r="B890" s="20"/>
    </row>
    <row r="891" spans="1:2" ht="12.75" customHeight="1" x14ac:dyDescent="0.2">
      <c r="A891" s="20"/>
      <c r="B891" s="20"/>
    </row>
    <row r="892" spans="1:2" ht="12.75" customHeight="1" x14ac:dyDescent="0.2">
      <c r="A892" s="20"/>
      <c r="B892" s="20"/>
    </row>
    <row r="893" spans="1:2" ht="12.75" customHeight="1" x14ac:dyDescent="0.2">
      <c r="A893" s="20"/>
      <c r="B893" s="20"/>
    </row>
    <row r="894" spans="1:2" ht="12.75" customHeight="1" x14ac:dyDescent="0.2">
      <c r="A894" s="20"/>
      <c r="B894" s="20"/>
    </row>
    <row r="895" spans="1:2" ht="12.75" customHeight="1" x14ac:dyDescent="0.2">
      <c r="A895" s="20"/>
      <c r="B895" s="20"/>
    </row>
    <row r="896" spans="1:2" ht="12.75" customHeight="1" x14ac:dyDescent="0.2">
      <c r="A896" s="20"/>
      <c r="B896" s="20"/>
    </row>
    <row r="897" spans="1:2" ht="12.75" customHeight="1" x14ac:dyDescent="0.2">
      <c r="A897" s="20"/>
      <c r="B897" s="20"/>
    </row>
    <row r="898" spans="1:2" ht="12.75" customHeight="1" x14ac:dyDescent="0.2">
      <c r="A898" s="20"/>
      <c r="B898" s="20"/>
    </row>
    <row r="899" spans="1:2" ht="12.75" customHeight="1" x14ac:dyDescent="0.2">
      <c r="A899" s="20"/>
      <c r="B899" s="20"/>
    </row>
    <row r="900" spans="1:2" ht="12.75" customHeight="1" x14ac:dyDescent="0.2">
      <c r="A900" s="20"/>
      <c r="B900" s="20"/>
    </row>
    <row r="901" spans="1:2" ht="12.75" customHeight="1" x14ac:dyDescent="0.2">
      <c r="A901" s="20"/>
      <c r="B901" s="20"/>
    </row>
    <row r="902" spans="1:2" ht="12.75" customHeight="1" x14ac:dyDescent="0.2">
      <c r="A902" s="20"/>
      <c r="B902" s="20"/>
    </row>
    <row r="903" spans="1:2" ht="12.75" customHeight="1" x14ac:dyDescent="0.2">
      <c r="A903" s="20"/>
      <c r="B903" s="20"/>
    </row>
    <row r="904" spans="1:2" ht="12.75" customHeight="1" x14ac:dyDescent="0.2">
      <c r="A904" s="20"/>
      <c r="B904" s="20"/>
    </row>
    <row r="905" spans="1:2" ht="12.75" customHeight="1" x14ac:dyDescent="0.2">
      <c r="A905" s="20"/>
      <c r="B905" s="20"/>
    </row>
    <row r="906" spans="1:2" ht="12.75" customHeight="1" x14ac:dyDescent="0.2">
      <c r="A906" s="20"/>
      <c r="B906" s="20"/>
    </row>
    <row r="907" spans="1:2" ht="12.75" customHeight="1" x14ac:dyDescent="0.2">
      <c r="A907" s="20"/>
      <c r="B907" s="20"/>
    </row>
    <row r="908" spans="1:2" ht="12.75" customHeight="1" x14ac:dyDescent="0.2">
      <c r="A908" s="20"/>
      <c r="B908" s="20"/>
    </row>
    <row r="909" spans="1:2" ht="12.75" customHeight="1" x14ac:dyDescent="0.2">
      <c r="A909" s="20"/>
      <c r="B909" s="20"/>
    </row>
    <row r="910" spans="1:2" ht="12.75" customHeight="1" x14ac:dyDescent="0.2">
      <c r="A910" s="20"/>
      <c r="B910" s="20"/>
    </row>
    <row r="911" spans="1:2" ht="12.75" customHeight="1" x14ac:dyDescent="0.2">
      <c r="A911" s="20"/>
      <c r="B911" s="20"/>
    </row>
    <row r="912" spans="1:2" ht="12.75" customHeight="1" x14ac:dyDescent="0.2">
      <c r="A912" s="20"/>
      <c r="B912" s="20"/>
    </row>
    <row r="913" spans="1:2" ht="12.75" customHeight="1" x14ac:dyDescent="0.2">
      <c r="A913" s="20"/>
      <c r="B913" s="20"/>
    </row>
    <row r="914" spans="1:2" ht="12.75" customHeight="1" x14ac:dyDescent="0.2">
      <c r="A914" s="20"/>
      <c r="B914" s="20"/>
    </row>
    <row r="915" spans="1:2" ht="12.75" customHeight="1" x14ac:dyDescent="0.2">
      <c r="A915" s="20"/>
      <c r="B915" s="20"/>
    </row>
    <row r="916" spans="1:2" ht="12.75" customHeight="1" x14ac:dyDescent="0.2">
      <c r="A916" s="20"/>
      <c r="B916" s="20"/>
    </row>
    <row r="917" spans="1:2" ht="12.75" customHeight="1" x14ac:dyDescent="0.2">
      <c r="A917" s="20"/>
      <c r="B917" s="20"/>
    </row>
    <row r="918" spans="1:2" ht="12.75" customHeight="1" x14ac:dyDescent="0.2">
      <c r="A918" s="20"/>
      <c r="B918" s="20"/>
    </row>
    <row r="919" spans="1:2" ht="12.75" customHeight="1" x14ac:dyDescent="0.2">
      <c r="A919" s="20"/>
      <c r="B919" s="20"/>
    </row>
    <row r="920" spans="1:2" ht="12.75" customHeight="1" x14ac:dyDescent="0.2">
      <c r="A920" s="20"/>
      <c r="B920" s="20"/>
    </row>
    <row r="921" spans="1:2" ht="12.75" customHeight="1" x14ac:dyDescent="0.2">
      <c r="A921" s="20"/>
      <c r="B921" s="20"/>
    </row>
    <row r="922" spans="1:2" ht="12.75" customHeight="1" x14ac:dyDescent="0.2">
      <c r="A922" s="20"/>
      <c r="B922" s="20"/>
    </row>
    <row r="923" spans="1:2" ht="12.75" customHeight="1" x14ac:dyDescent="0.2">
      <c r="A923" s="20"/>
      <c r="B923" s="20"/>
    </row>
    <row r="924" spans="1:2" ht="12.75" customHeight="1" x14ac:dyDescent="0.2">
      <c r="A924" s="20"/>
      <c r="B924" s="20"/>
    </row>
    <row r="925" spans="1:2" ht="12.75" customHeight="1" x14ac:dyDescent="0.2">
      <c r="A925" s="20"/>
      <c r="B925" s="20"/>
    </row>
    <row r="926" spans="1:2" ht="12.75" customHeight="1" x14ac:dyDescent="0.2">
      <c r="A926" s="20"/>
      <c r="B926" s="20"/>
    </row>
    <row r="927" spans="1:2" ht="12.75" customHeight="1" x14ac:dyDescent="0.2">
      <c r="A927" s="20"/>
      <c r="B927" s="20"/>
    </row>
    <row r="928" spans="1:2" ht="12.75" customHeight="1" x14ac:dyDescent="0.2">
      <c r="A928" s="20"/>
      <c r="B928" s="20"/>
    </row>
    <row r="929" spans="1:2" ht="12.75" customHeight="1" x14ac:dyDescent="0.2">
      <c r="A929" s="20"/>
      <c r="B929" s="20"/>
    </row>
    <row r="930" spans="1:2" ht="12.75" customHeight="1" x14ac:dyDescent="0.2">
      <c r="A930" s="20"/>
      <c r="B930" s="20"/>
    </row>
    <row r="931" spans="1:2" ht="12.75" customHeight="1" x14ac:dyDescent="0.2">
      <c r="A931" s="20"/>
      <c r="B931" s="20"/>
    </row>
    <row r="932" spans="1:2" ht="12.75" customHeight="1" x14ac:dyDescent="0.2">
      <c r="A932" s="20"/>
      <c r="B932" s="20"/>
    </row>
    <row r="933" spans="1:2" ht="12.75" customHeight="1" x14ac:dyDescent="0.2">
      <c r="A933" s="20"/>
      <c r="B933" s="20"/>
    </row>
    <row r="934" spans="1:2" ht="12.75" customHeight="1" x14ac:dyDescent="0.2">
      <c r="A934" s="20"/>
      <c r="B934" s="20"/>
    </row>
    <row r="935" spans="1:2" ht="12.75" customHeight="1" x14ac:dyDescent="0.2">
      <c r="A935" s="20"/>
      <c r="B935" s="20"/>
    </row>
    <row r="936" spans="1:2" ht="12.75" customHeight="1" x14ac:dyDescent="0.2">
      <c r="A936" s="20"/>
      <c r="B936" s="20"/>
    </row>
    <row r="937" spans="1:2" ht="12.75" customHeight="1" x14ac:dyDescent="0.2">
      <c r="A937" s="20"/>
      <c r="B937" s="20"/>
    </row>
    <row r="938" spans="1:2" ht="12.75" customHeight="1" x14ac:dyDescent="0.2">
      <c r="A938" s="20"/>
      <c r="B938" s="20"/>
    </row>
    <row r="939" spans="1:2" ht="12.75" customHeight="1" x14ac:dyDescent="0.2">
      <c r="A939" s="20"/>
      <c r="B939" s="20"/>
    </row>
    <row r="940" spans="1:2" ht="12.75" customHeight="1" x14ac:dyDescent="0.2">
      <c r="A940" s="20"/>
      <c r="B940" s="20"/>
    </row>
    <row r="941" spans="1:2" ht="12.75" customHeight="1" x14ac:dyDescent="0.2">
      <c r="A941" s="20"/>
      <c r="B941" s="20"/>
    </row>
    <row r="942" spans="1:2" ht="12.75" customHeight="1" x14ac:dyDescent="0.2">
      <c r="A942" s="20"/>
      <c r="B942" s="20"/>
    </row>
    <row r="943" spans="1:2" ht="12.75" customHeight="1" x14ac:dyDescent="0.2">
      <c r="A943" s="20"/>
      <c r="B943" s="20"/>
    </row>
    <row r="944" spans="1:2" ht="12.75" customHeight="1" x14ac:dyDescent="0.2">
      <c r="A944" s="20"/>
      <c r="B944" s="20"/>
    </row>
    <row r="945" spans="1:2" ht="12.75" customHeight="1" x14ac:dyDescent="0.2">
      <c r="A945" s="20"/>
      <c r="B945" s="20"/>
    </row>
    <row r="946" spans="1:2" ht="12.75" customHeight="1" x14ac:dyDescent="0.2">
      <c r="A946" s="20"/>
      <c r="B946" s="20"/>
    </row>
    <row r="947" spans="1:2" ht="12.75" customHeight="1" x14ac:dyDescent="0.2">
      <c r="A947" s="20"/>
      <c r="B947" s="20"/>
    </row>
    <row r="948" spans="1:2" ht="12.75" customHeight="1" x14ac:dyDescent="0.2">
      <c r="A948" s="20"/>
      <c r="B948" s="20"/>
    </row>
    <row r="949" spans="1:2" ht="12.75" customHeight="1" x14ac:dyDescent="0.2">
      <c r="A949" s="20"/>
      <c r="B949" s="20"/>
    </row>
    <row r="950" spans="1:2" ht="12.75" customHeight="1" x14ac:dyDescent="0.2">
      <c r="A950" s="20"/>
      <c r="B950" s="20"/>
    </row>
    <row r="951" spans="1:2" ht="12.75" customHeight="1" x14ac:dyDescent="0.2">
      <c r="A951" s="20"/>
      <c r="B951" s="20"/>
    </row>
    <row r="952" spans="1:2" ht="12.75" customHeight="1" x14ac:dyDescent="0.2">
      <c r="A952" s="20"/>
      <c r="B952" s="20"/>
    </row>
    <row r="953" spans="1:2" ht="12.75" customHeight="1" x14ac:dyDescent="0.2">
      <c r="A953" s="20"/>
      <c r="B953" s="20"/>
    </row>
    <row r="954" spans="1:2" ht="12.75" customHeight="1" x14ac:dyDescent="0.2">
      <c r="A954" s="20"/>
      <c r="B954" s="20"/>
    </row>
    <row r="955" spans="1:2" ht="12.75" customHeight="1" x14ac:dyDescent="0.2">
      <c r="A955" s="20"/>
      <c r="B955" s="20"/>
    </row>
    <row r="956" spans="1:2" ht="12.75" customHeight="1" x14ac:dyDescent="0.2">
      <c r="A956" s="20"/>
      <c r="B956" s="20"/>
    </row>
    <row r="957" spans="1:2" ht="12.75" customHeight="1" x14ac:dyDescent="0.2">
      <c r="A957" s="20"/>
      <c r="B957" s="20"/>
    </row>
    <row r="958" spans="1:2" ht="12.75" customHeight="1" x14ac:dyDescent="0.2">
      <c r="A958" s="20"/>
      <c r="B958" s="20"/>
    </row>
    <row r="959" spans="1:2" ht="12.75" customHeight="1" x14ac:dyDescent="0.2">
      <c r="A959" s="20"/>
      <c r="B959" s="20"/>
    </row>
    <row r="960" spans="1:2" ht="12.75" customHeight="1" x14ac:dyDescent="0.2">
      <c r="A960" s="20"/>
      <c r="B960" s="20"/>
    </row>
    <row r="961" spans="1:2" ht="12.75" customHeight="1" x14ac:dyDescent="0.2">
      <c r="A961" s="20"/>
      <c r="B961" s="20"/>
    </row>
    <row r="962" spans="1:2" ht="12.75" customHeight="1" x14ac:dyDescent="0.2">
      <c r="A962" s="20"/>
      <c r="B962" s="20"/>
    </row>
    <row r="963" spans="1:2" ht="12.75" customHeight="1" x14ac:dyDescent="0.2">
      <c r="A963" s="20"/>
      <c r="B963" s="20"/>
    </row>
    <row r="964" spans="1:2" ht="12.75" customHeight="1" x14ac:dyDescent="0.2">
      <c r="A964" s="20"/>
      <c r="B964" s="20"/>
    </row>
    <row r="965" spans="1:2" ht="12.75" customHeight="1" x14ac:dyDescent="0.2">
      <c r="A965" s="20"/>
      <c r="B965" s="20"/>
    </row>
    <row r="966" spans="1:2" ht="12.75" customHeight="1" x14ac:dyDescent="0.2">
      <c r="A966" s="20"/>
      <c r="B966" s="20"/>
    </row>
    <row r="967" spans="1:2" ht="12.75" customHeight="1" x14ac:dyDescent="0.2">
      <c r="A967" s="20"/>
      <c r="B967" s="20"/>
    </row>
    <row r="968" spans="1:2" ht="12.75" customHeight="1" x14ac:dyDescent="0.2">
      <c r="A968" s="20"/>
      <c r="B968" s="20"/>
    </row>
    <row r="969" spans="1:2" ht="12.75" customHeight="1" x14ac:dyDescent="0.2">
      <c r="A969" s="20"/>
      <c r="B969" s="20"/>
    </row>
    <row r="970" spans="1:2" ht="12.75" customHeight="1" x14ac:dyDescent="0.2">
      <c r="A970" s="20"/>
      <c r="B970" s="20"/>
    </row>
    <row r="971" spans="1:2" ht="12.75" customHeight="1" x14ac:dyDescent="0.2">
      <c r="A971" s="20"/>
      <c r="B971" s="20"/>
    </row>
    <row r="972" spans="1:2" ht="12.75" customHeight="1" x14ac:dyDescent="0.2">
      <c r="A972" s="20"/>
      <c r="B972" s="20"/>
    </row>
    <row r="973" spans="1:2" ht="12.75" customHeight="1" x14ac:dyDescent="0.2">
      <c r="A973" s="20"/>
      <c r="B973" s="20"/>
    </row>
    <row r="974" spans="1:2" ht="12.75" customHeight="1" x14ac:dyDescent="0.2">
      <c r="A974" s="20"/>
      <c r="B974" s="20"/>
    </row>
    <row r="975" spans="1:2" ht="12.75" customHeight="1" x14ac:dyDescent="0.2">
      <c r="A975" s="20"/>
      <c r="B975" s="20"/>
    </row>
    <row r="976" spans="1:2" ht="12.75" customHeight="1" x14ac:dyDescent="0.2">
      <c r="A976" s="20"/>
      <c r="B976" s="20"/>
    </row>
    <row r="977" spans="1:2" ht="12.75" customHeight="1" x14ac:dyDescent="0.2">
      <c r="A977" s="20"/>
      <c r="B977" s="20"/>
    </row>
    <row r="978" spans="1:2" ht="12.75" customHeight="1" x14ac:dyDescent="0.2">
      <c r="A978" s="20"/>
      <c r="B978" s="20"/>
    </row>
    <row r="979" spans="1:2" ht="12.75" customHeight="1" x14ac:dyDescent="0.2">
      <c r="A979" s="20"/>
      <c r="B979" s="20"/>
    </row>
    <row r="980" spans="1:2" ht="12.75" customHeight="1" x14ac:dyDescent="0.2">
      <c r="A980" s="20"/>
      <c r="B980" s="20"/>
    </row>
    <row r="981" spans="1:2" ht="12.75" customHeight="1" x14ac:dyDescent="0.2">
      <c r="A981" s="20"/>
      <c r="B981" s="20"/>
    </row>
    <row r="982" spans="1:2" ht="12.75" customHeight="1" x14ac:dyDescent="0.2">
      <c r="A982" s="20"/>
      <c r="B982" s="20"/>
    </row>
    <row r="983" spans="1:2" ht="12.75" customHeight="1" x14ac:dyDescent="0.2">
      <c r="A983" s="20"/>
      <c r="B983" s="20"/>
    </row>
    <row r="984" spans="1:2" ht="12.75" customHeight="1" x14ac:dyDescent="0.2">
      <c r="A984" s="20"/>
      <c r="B984" s="20"/>
    </row>
    <row r="985" spans="1:2" ht="12.75" customHeight="1" x14ac:dyDescent="0.2">
      <c r="A985" s="20"/>
      <c r="B985" s="20"/>
    </row>
    <row r="986" spans="1:2" ht="12.75" customHeight="1" x14ac:dyDescent="0.2">
      <c r="A986" s="20"/>
      <c r="B986" s="20"/>
    </row>
    <row r="987" spans="1:2" ht="12.75" customHeight="1" x14ac:dyDescent="0.2">
      <c r="A987" s="20"/>
      <c r="B987" s="20"/>
    </row>
    <row r="988" spans="1:2" ht="12.75" customHeight="1" x14ac:dyDescent="0.2">
      <c r="A988" s="20"/>
      <c r="B988" s="20"/>
    </row>
    <row r="989" spans="1:2" ht="12.75" customHeight="1" x14ac:dyDescent="0.2">
      <c r="A989" s="20"/>
      <c r="B989" s="20"/>
    </row>
    <row r="990" spans="1:2" ht="12.75" customHeight="1" x14ac:dyDescent="0.2">
      <c r="A990" s="20"/>
      <c r="B990" s="20"/>
    </row>
    <row r="991" spans="1:2" ht="12.75" customHeight="1" x14ac:dyDescent="0.2">
      <c r="A991" s="20"/>
      <c r="B991" s="20"/>
    </row>
    <row r="992" spans="1:2" ht="12.75" customHeight="1" x14ac:dyDescent="0.2">
      <c r="A992" s="20"/>
      <c r="B992" s="20"/>
    </row>
    <row r="993" spans="1:2" ht="12.75" customHeight="1" x14ac:dyDescent="0.2">
      <c r="A993" s="20"/>
      <c r="B993" s="20"/>
    </row>
    <row r="994" spans="1:2" ht="12.75" customHeight="1" x14ac:dyDescent="0.2">
      <c r="A994" s="20"/>
      <c r="B994" s="20"/>
    </row>
    <row r="995" spans="1:2" ht="12.75" customHeight="1" x14ac:dyDescent="0.2">
      <c r="A995" s="20"/>
      <c r="B995" s="20"/>
    </row>
    <row r="996" spans="1:2" ht="12.75" customHeight="1" x14ac:dyDescent="0.2">
      <c r="A996" s="20"/>
      <c r="B996" s="20"/>
    </row>
    <row r="997" spans="1:2" ht="12.75" customHeight="1" x14ac:dyDescent="0.2">
      <c r="A997" s="20"/>
      <c r="B997" s="20"/>
    </row>
    <row r="998" spans="1:2" ht="12.75" customHeight="1" x14ac:dyDescent="0.2">
      <c r="A998" s="20"/>
      <c r="B998" s="20"/>
    </row>
    <row r="999" spans="1:2" ht="12.75" customHeight="1" x14ac:dyDescent="0.2">
      <c r="A999" s="20"/>
      <c r="B999" s="20"/>
    </row>
    <row r="1000" spans="1:2" ht="12.75" customHeight="1" x14ac:dyDescent="0.2">
      <c r="A1000" s="20"/>
      <c r="B1000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7.28515625" defaultRowHeight="15" customHeight="1" x14ac:dyDescent="0.2"/>
  <cols>
    <col min="1" max="1" width="7.42578125" customWidth="1"/>
    <col min="2" max="2" width="10.140625" customWidth="1"/>
    <col min="3" max="3" width="5.85546875" customWidth="1"/>
    <col min="4" max="26" width="8.7109375" customWidth="1"/>
  </cols>
  <sheetData>
    <row r="1" spans="1:3" ht="26.25" customHeight="1" x14ac:dyDescent="0.2">
      <c r="A1" s="1" t="s">
        <v>0</v>
      </c>
      <c r="B1" s="6" t="s">
        <v>3</v>
      </c>
      <c r="C1" s="8">
        <v>2014</v>
      </c>
    </row>
    <row r="2" spans="1:3" ht="12.75" customHeight="1" x14ac:dyDescent="0.2">
      <c r="A2" s="9">
        <v>16</v>
      </c>
      <c r="B2" s="10">
        <v>0</v>
      </c>
      <c r="C2" s="12">
        <f t="shared" ref="C2:C68" si="0">$C$1-A2</f>
        <v>1998</v>
      </c>
    </row>
    <row r="3" spans="1:3" ht="12.75" customHeight="1" x14ac:dyDescent="0.2">
      <c r="A3" s="9">
        <v>17</v>
      </c>
      <c r="B3" s="10">
        <v>0</v>
      </c>
      <c r="C3" s="12">
        <f t="shared" si="0"/>
        <v>1997</v>
      </c>
    </row>
    <row r="4" spans="1:3" ht="13.5" customHeight="1" x14ac:dyDescent="0.2">
      <c r="A4" s="14">
        <v>18</v>
      </c>
      <c r="B4" s="10">
        <v>0</v>
      </c>
      <c r="C4" s="12">
        <f t="shared" si="0"/>
        <v>1996</v>
      </c>
    </row>
    <row r="5" spans="1:3" ht="13.5" customHeight="1" x14ac:dyDescent="0.2">
      <c r="A5" s="14">
        <v>19</v>
      </c>
      <c r="B5" s="10">
        <v>0</v>
      </c>
      <c r="C5" s="12">
        <f t="shared" si="0"/>
        <v>1995</v>
      </c>
    </row>
    <row r="6" spans="1:3" ht="13.5" customHeight="1" x14ac:dyDescent="0.2">
      <c r="A6" s="14">
        <v>20</v>
      </c>
      <c r="B6" s="10">
        <v>0</v>
      </c>
      <c r="C6" s="12">
        <f t="shared" si="0"/>
        <v>1994</v>
      </c>
    </row>
    <row r="7" spans="1:3" ht="12.75" customHeight="1" x14ac:dyDescent="0.2">
      <c r="A7" s="14">
        <v>21</v>
      </c>
      <c r="B7" s="10">
        <v>0</v>
      </c>
      <c r="C7" s="12">
        <f t="shared" si="0"/>
        <v>1993</v>
      </c>
    </row>
    <row r="8" spans="1:3" ht="12.75" customHeight="1" x14ac:dyDescent="0.2">
      <c r="A8" s="14">
        <v>22</v>
      </c>
      <c r="B8" s="10">
        <v>0</v>
      </c>
      <c r="C8" s="12">
        <f t="shared" si="0"/>
        <v>1992</v>
      </c>
    </row>
    <row r="9" spans="1:3" ht="12.75" customHeight="1" x14ac:dyDescent="0.2">
      <c r="A9" s="14">
        <v>23</v>
      </c>
      <c r="B9" s="10">
        <v>0</v>
      </c>
      <c r="C9" s="12">
        <f t="shared" si="0"/>
        <v>1991</v>
      </c>
    </row>
    <row r="10" spans="1:3" ht="12.75" customHeight="1" x14ac:dyDescent="0.2">
      <c r="A10" s="14">
        <v>24</v>
      </c>
      <c r="B10" s="10">
        <v>0</v>
      </c>
      <c r="C10" s="12">
        <f t="shared" si="0"/>
        <v>1990</v>
      </c>
    </row>
    <row r="11" spans="1:3" ht="12.75" customHeight="1" x14ac:dyDescent="0.2">
      <c r="A11" s="14">
        <v>25</v>
      </c>
      <c r="B11" s="10">
        <v>0</v>
      </c>
      <c r="C11" s="12">
        <f t="shared" si="0"/>
        <v>1989</v>
      </c>
    </row>
    <row r="12" spans="1:3" ht="12.75" customHeight="1" x14ac:dyDescent="0.2">
      <c r="A12" s="17">
        <v>26</v>
      </c>
      <c r="B12" s="10">
        <v>0</v>
      </c>
      <c r="C12" s="12">
        <f t="shared" si="0"/>
        <v>1988</v>
      </c>
    </row>
    <row r="13" spans="1:3" ht="12.75" customHeight="1" x14ac:dyDescent="0.2">
      <c r="A13" s="14">
        <v>27</v>
      </c>
      <c r="B13" s="10">
        <v>0</v>
      </c>
      <c r="C13" s="12">
        <f t="shared" si="0"/>
        <v>1987</v>
      </c>
    </row>
    <row r="14" spans="1:3" ht="12.75" customHeight="1" x14ac:dyDescent="0.2">
      <c r="A14" s="14">
        <v>28</v>
      </c>
      <c r="B14" s="10">
        <v>0</v>
      </c>
      <c r="C14" s="12">
        <f t="shared" si="0"/>
        <v>1986</v>
      </c>
    </row>
    <row r="15" spans="1:3" ht="12.75" customHeight="1" x14ac:dyDescent="0.2">
      <c r="A15" s="14">
        <v>29</v>
      </c>
      <c r="B15" s="10">
        <v>0</v>
      </c>
      <c r="C15" s="12">
        <f t="shared" si="0"/>
        <v>1985</v>
      </c>
    </row>
    <row r="16" spans="1:3" ht="12.75" customHeight="1" x14ac:dyDescent="0.2">
      <c r="A16" s="14">
        <v>30</v>
      </c>
      <c r="B16" s="10">
        <v>0</v>
      </c>
      <c r="C16" s="12">
        <f t="shared" si="0"/>
        <v>1984</v>
      </c>
    </row>
    <row r="17" spans="1:3" ht="12.75" customHeight="1" x14ac:dyDescent="0.2">
      <c r="A17" s="14">
        <v>31</v>
      </c>
      <c r="B17" s="10">
        <v>0</v>
      </c>
      <c r="C17" s="12">
        <f t="shared" si="0"/>
        <v>1983</v>
      </c>
    </row>
    <row r="18" spans="1:3" ht="12.75" customHeight="1" x14ac:dyDescent="0.2">
      <c r="A18" s="14">
        <v>32</v>
      </c>
      <c r="B18" s="10">
        <v>0</v>
      </c>
      <c r="C18" s="12">
        <f t="shared" si="0"/>
        <v>1982</v>
      </c>
    </row>
    <row r="19" spans="1:3" ht="12.75" customHeight="1" x14ac:dyDescent="0.2">
      <c r="A19" s="14">
        <v>33</v>
      </c>
      <c r="B19" s="10">
        <v>0</v>
      </c>
      <c r="C19" s="12">
        <f t="shared" si="0"/>
        <v>1981</v>
      </c>
    </row>
    <row r="20" spans="1:3" ht="12.75" customHeight="1" x14ac:dyDescent="0.2">
      <c r="A20" s="14">
        <v>34</v>
      </c>
      <c r="B20" s="10">
        <v>0</v>
      </c>
      <c r="C20" s="12">
        <f t="shared" si="0"/>
        <v>1980</v>
      </c>
    </row>
    <row r="21" spans="1:3" ht="12.75" customHeight="1" x14ac:dyDescent="0.2">
      <c r="A21" s="14">
        <v>35</v>
      </c>
      <c r="B21" s="10">
        <v>2</v>
      </c>
      <c r="C21" s="12">
        <f t="shared" si="0"/>
        <v>1979</v>
      </c>
    </row>
    <row r="22" spans="1:3" ht="12.75" customHeight="1" x14ac:dyDescent="0.2">
      <c r="A22" s="14">
        <v>36</v>
      </c>
      <c r="B22" s="10">
        <v>2</v>
      </c>
      <c r="C22" s="12">
        <f t="shared" si="0"/>
        <v>1978</v>
      </c>
    </row>
    <row r="23" spans="1:3" ht="12.75" customHeight="1" x14ac:dyDescent="0.2">
      <c r="A23" s="14">
        <v>37</v>
      </c>
      <c r="B23" s="10">
        <v>2</v>
      </c>
      <c r="C23" s="12">
        <f t="shared" si="0"/>
        <v>1977</v>
      </c>
    </row>
    <row r="24" spans="1:3" ht="12.75" customHeight="1" x14ac:dyDescent="0.2">
      <c r="A24" s="14">
        <v>38</v>
      </c>
      <c r="B24" s="10">
        <v>2</v>
      </c>
      <c r="C24" s="12">
        <f t="shared" si="0"/>
        <v>1976</v>
      </c>
    </row>
    <row r="25" spans="1:3" ht="12.75" customHeight="1" x14ac:dyDescent="0.2">
      <c r="A25" s="14">
        <v>39</v>
      </c>
      <c r="B25" s="10">
        <v>2</v>
      </c>
      <c r="C25" s="12">
        <f t="shared" si="0"/>
        <v>1975</v>
      </c>
    </row>
    <row r="26" spans="1:3" ht="12.75" customHeight="1" x14ac:dyDescent="0.2">
      <c r="A26" s="14">
        <v>40</v>
      </c>
      <c r="B26" s="10">
        <v>3</v>
      </c>
      <c r="C26" s="12">
        <f t="shared" si="0"/>
        <v>1974</v>
      </c>
    </row>
    <row r="27" spans="1:3" ht="12.75" customHeight="1" x14ac:dyDescent="0.2">
      <c r="A27" s="14">
        <v>41</v>
      </c>
      <c r="B27" s="10">
        <v>3</v>
      </c>
      <c r="C27" s="12">
        <f t="shared" si="0"/>
        <v>1973</v>
      </c>
    </row>
    <row r="28" spans="1:3" ht="12.75" customHeight="1" x14ac:dyDescent="0.2">
      <c r="A28" s="14">
        <v>42</v>
      </c>
      <c r="B28" s="10">
        <v>3</v>
      </c>
      <c r="C28" s="12">
        <f t="shared" si="0"/>
        <v>1972</v>
      </c>
    </row>
    <row r="29" spans="1:3" ht="12.75" customHeight="1" x14ac:dyDescent="0.2">
      <c r="A29" s="14">
        <v>43</v>
      </c>
      <c r="B29" s="10">
        <v>3</v>
      </c>
      <c r="C29" s="12">
        <f t="shared" si="0"/>
        <v>1971</v>
      </c>
    </row>
    <row r="30" spans="1:3" ht="12.75" customHeight="1" x14ac:dyDescent="0.2">
      <c r="A30" s="14">
        <v>44</v>
      </c>
      <c r="B30" s="10">
        <v>3</v>
      </c>
      <c r="C30" s="12">
        <f t="shared" si="0"/>
        <v>1970</v>
      </c>
    </row>
    <row r="31" spans="1:3" ht="12.75" customHeight="1" x14ac:dyDescent="0.2">
      <c r="A31" s="14">
        <v>45</v>
      </c>
      <c r="B31" s="10">
        <v>4</v>
      </c>
      <c r="C31" s="12">
        <f t="shared" si="0"/>
        <v>1969</v>
      </c>
    </row>
    <row r="32" spans="1:3" ht="12.75" customHeight="1" x14ac:dyDescent="0.2">
      <c r="A32" s="14">
        <v>46</v>
      </c>
      <c r="B32" s="10">
        <v>4</v>
      </c>
      <c r="C32" s="12">
        <f t="shared" si="0"/>
        <v>1968</v>
      </c>
    </row>
    <row r="33" spans="1:3" ht="12.75" customHeight="1" x14ac:dyDescent="0.2">
      <c r="A33" s="14">
        <v>47</v>
      </c>
      <c r="B33" s="10">
        <v>4</v>
      </c>
      <c r="C33" s="12">
        <f t="shared" si="0"/>
        <v>1967</v>
      </c>
    </row>
    <row r="34" spans="1:3" ht="12.75" customHeight="1" x14ac:dyDescent="0.2">
      <c r="A34" s="14">
        <v>48</v>
      </c>
      <c r="B34" s="10">
        <v>4</v>
      </c>
      <c r="C34" s="12">
        <f t="shared" si="0"/>
        <v>1966</v>
      </c>
    </row>
    <row r="35" spans="1:3" ht="12.75" customHeight="1" x14ac:dyDescent="0.2">
      <c r="A35" s="14">
        <v>49</v>
      </c>
      <c r="B35" s="10">
        <v>4</v>
      </c>
      <c r="C35" s="12">
        <f t="shared" si="0"/>
        <v>1965</v>
      </c>
    </row>
    <row r="36" spans="1:3" ht="12.75" customHeight="1" x14ac:dyDescent="0.2">
      <c r="A36" s="14">
        <v>50</v>
      </c>
      <c r="B36" s="10">
        <v>4</v>
      </c>
      <c r="C36" s="12">
        <f t="shared" si="0"/>
        <v>1964</v>
      </c>
    </row>
    <row r="37" spans="1:3" ht="12.75" customHeight="1" x14ac:dyDescent="0.2">
      <c r="A37" s="14">
        <v>51</v>
      </c>
      <c r="B37" s="10">
        <v>4</v>
      </c>
      <c r="C37" s="12">
        <f t="shared" si="0"/>
        <v>1963</v>
      </c>
    </row>
    <row r="38" spans="1:3" ht="12.75" customHeight="1" x14ac:dyDescent="0.2">
      <c r="A38" s="14">
        <v>52</v>
      </c>
      <c r="B38" s="10">
        <v>4</v>
      </c>
      <c r="C38" s="12">
        <f t="shared" si="0"/>
        <v>1962</v>
      </c>
    </row>
    <row r="39" spans="1:3" ht="12.75" customHeight="1" x14ac:dyDescent="0.2">
      <c r="A39" s="14">
        <v>53</v>
      </c>
      <c r="B39" s="10">
        <v>4</v>
      </c>
      <c r="C39" s="12">
        <f t="shared" si="0"/>
        <v>1961</v>
      </c>
    </row>
    <row r="40" spans="1:3" ht="12.75" customHeight="1" x14ac:dyDescent="0.2">
      <c r="A40" s="14">
        <v>54</v>
      </c>
      <c r="B40" s="10">
        <v>4</v>
      </c>
      <c r="C40" s="12">
        <f t="shared" si="0"/>
        <v>1960</v>
      </c>
    </row>
    <row r="41" spans="1:3" ht="12.75" customHeight="1" x14ac:dyDescent="0.2">
      <c r="A41" s="14">
        <v>55</v>
      </c>
      <c r="B41" s="10">
        <v>4</v>
      </c>
      <c r="C41" s="12">
        <f t="shared" si="0"/>
        <v>1959</v>
      </c>
    </row>
    <row r="42" spans="1:3" ht="12.75" customHeight="1" x14ac:dyDescent="0.2">
      <c r="A42" s="14">
        <v>56</v>
      </c>
      <c r="B42" s="10">
        <v>4</v>
      </c>
      <c r="C42" s="12">
        <f t="shared" si="0"/>
        <v>1958</v>
      </c>
    </row>
    <row r="43" spans="1:3" ht="12.75" customHeight="1" x14ac:dyDescent="0.2">
      <c r="A43" s="14">
        <v>57</v>
      </c>
      <c r="B43" s="10">
        <v>4</v>
      </c>
      <c r="C43" s="12">
        <f t="shared" si="0"/>
        <v>1957</v>
      </c>
    </row>
    <row r="44" spans="1:3" ht="12.75" customHeight="1" x14ac:dyDescent="0.2">
      <c r="A44" s="14">
        <v>58</v>
      </c>
      <c r="B44" s="10">
        <v>4</v>
      </c>
      <c r="C44" s="12">
        <f t="shared" si="0"/>
        <v>1956</v>
      </c>
    </row>
    <row r="45" spans="1:3" ht="12.75" customHeight="1" x14ac:dyDescent="0.2">
      <c r="A45" s="14">
        <v>59</v>
      </c>
      <c r="B45" s="10">
        <v>4</v>
      </c>
      <c r="C45" s="12">
        <f t="shared" si="0"/>
        <v>1955</v>
      </c>
    </row>
    <row r="46" spans="1:3" ht="12.75" customHeight="1" x14ac:dyDescent="0.2">
      <c r="A46" s="14">
        <v>60</v>
      </c>
      <c r="B46" s="10">
        <v>4</v>
      </c>
      <c r="C46" s="12">
        <f t="shared" si="0"/>
        <v>1954</v>
      </c>
    </row>
    <row r="47" spans="1:3" ht="12.75" customHeight="1" x14ac:dyDescent="0.2">
      <c r="A47" s="14">
        <v>61</v>
      </c>
      <c r="B47" s="10">
        <v>4</v>
      </c>
      <c r="C47" s="12">
        <f t="shared" si="0"/>
        <v>1953</v>
      </c>
    </row>
    <row r="48" spans="1:3" ht="12.75" customHeight="1" x14ac:dyDescent="0.2">
      <c r="A48" s="14">
        <v>62</v>
      </c>
      <c r="B48" s="10">
        <v>4</v>
      </c>
      <c r="C48" s="12">
        <f t="shared" si="0"/>
        <v>1952</v>
      </c>
    </row>
    <row r="49" spans="1:4" ht="12.75" customHeight="1" x14ac:dyDescent="0.2">
      <c r="A49" s="14">
        <v>63</v>
      </c>
      <c r="B49" s="10">
        <v>4</v>
      </c>
      <c r="C49" s="12">
        <f t="shared" si="0"/>
        <v>1951</v>
      </c>
    </row>
    <row r="50" spans="1:4" ht="12.75" customHeight="1" x14ac:dyDescent="0.2">
      <c r="A50" s="14">
        <v>64</v>
      </c>
      <c r="B50" s="10">
        <v>4</v>
      </c>
      <c r="C50" s="12">
        <f t="shared" si="0"/>
        <v>1950</v>
      </c>
    </row>
    <row r="51" spans="1:4" ht="12.75" customHeight="1" x14ac:dyDescent="0.2">
      <c r="A51" s="14">
        <v>65</v>
      </c>
      <c r="B51" s="10">
        <v>4</v>
      </c>
      <c r="C51" s="12">
        <f t="shared" si="0"/>
        <v>1949</v>
      </c>
    </row>
    <row r="52" spans="1:4" ht="12.75" customHeight="1" x14ac:dyDescent="0.2">
      <c r="A52" s="14">
        <v>66</v>
      </c>
      <c r="B52" s="10">
        <v>4</v>
      </c>
      <c r="C52" s="12">
        <f t="shared" si="0"/>
        <v>1948</v>
      </c>
    </row>
    <row r="53" spans="1:4" ht="12.75" customHeight="1" x14ac:dyDescent="0.2">
      <c r="A53" s="14">
        <v>67</v>
      </c>
      <c r="B53" s="10">
        <v>4</v>
      </c>
      <c r="C53" s="12">
        <f t="shared" si="0"/>
        <v>1947</v>
      </c>
    </row>
    <row r="54" spans="1:4" ht="12.75" customHeight="1" x14ac:dyDescent="0.2">
      <c r="A54" s="14">
        <v>68</v>
      </c>
      <c r="B54" s="10">
        <v>4</v>
      </c>
      <c r="C54" s="12">
        <f t="shared" si="0"/>
        <v>1946</v>
      </c>
      <c r="D54" s="16"/>
    </row>
    <row r="55" spans="1:4" ht="12.75" customHeight="1" x14ac:dyDescent="0.2">
      <c r="A55" s="14">
        <v>69</v>
      </c>
      <c r="B55" s="10">
        <v>4</v>
      </c>
      <c r="C55" s="12">
        <f t="shared" si="0"/>
        <v>1945</v>
      </c>
    </row>
    <row r="56" spans="1:4" ht="12.75" customHeight="1" x14ac:dyDescent="0.2">
      <c r="A56" s="14">
        <v>70</v>
      </c>
      <c r="B56" s="10">
        <v>4</v>
      </c>
      <c r="C56" s="12">
        <f t="shared" si="0"/>
        <v>1944</v>
      </c>
    </row>
    <row r="57" spans="1:4" ht="12.75" customHeight="1" x14ac:dyDescent="0.2">
      <c r="A57" s="14">
        <v>71</v>
      </c>
      <c r="B57" s="10">
        <v>4</v>
      </c>
      <c r="C57" s="12">
        <f t="shared" si="0"/>
        <v>1943</v>
      </c>
    </row>
    <row r="58" spans="1:4" ht="12.75" customHeight="1" x14ac:dyDescent="0.2">
      <c r="A58" s="14">
        <v>72</v>
      </c>
      <c r="B58" s="10">
        <v>4</v>
      </c>
      <c r="C58" s="12">
        <f t="shared" si="0"/>
        <v>1942</v>
      </c>
    </row>
    <row r="59" spans="1:4" ht="12.75" customHeight="1" x14ac:dyDescent="0.2">
      <c r="A59" s="14">
        <v>73</v>
      </c>
      <c r="B59" s="10">
        <v>4</v>
      </c>
      <c r="C59" s="12">
        <f t="shared" si="0"/>
        <v>1941</v>
      </c>
    </row>
    <row r="60" spans="1:4" ht="12.75" customHeight="1" x14ac:dyDescent="0.2">
      <c r="A60" s="14">
        <v>74</v>
      </c>
      <c r="B60" s="10">
        <v>4</v>
      </c>
      <c r="C60" s="12">
        <f t="shared" si="0"/>
        <v>1940</v>
      </c>
    </row>
    <row r="61" spans="1:4" ht="12.75" customHeight="1" x14ac:dyDescent="0.2">
      <c r="A61" s="14">
        <v>75</v>
      </c>
      <c r="B61" s="10">
        <v>4</v>
      </c>
      <c r="C61" s="12">
        <f t="shared" si="0"/>
        <v>1939</v>
      </c>
    </row>
    <row r="62" spans="1:4" ht="12.75" customHeight="1" x14ac:dyDescent="0.2">
      <c r="A62" s="14">
        <v>76</v>
      </c>
      <c r="B62" s="10">
        <v>4</v>
      </c>
      <c r="C62" s="12">
        <f t="shared" si="0"/>
        <v>1938</v>
      </c>
    </row>
    <row r="63" spans="1:4" ht="12.75" customHeight="1" x14ac:dyDescent="0.2">
      <c r="A63" s="14">
        <v>77</v>
      </c>
      <c r="B63" s="10">
        <v>4</v>
      </c>
      <c r="C63" s="12">
        <f t="shared" si="0"/>
        <v>1937</v>
      </c>
    </row>
    <row r="64" spans="1:4" ht="12.75" customHeight="1" x14ac:dyDescent="0.2">
      <c r="A64" s="14">
        <v>78</v>
      </c>
      <c r="B64" s="10">
        <v>4</v>
      </c>
      <c r="C64" s="12">
        <f t="shared" si="0"/>
        <v>1936</v>
      </c>
    </row>
    <row r="65" spans="1:3" ht="12.75" customHeight="1" x14ac:dyDescent="0.2">
      <c r="A65" s="14">
        <v>79</v>
      </c>
      <c r="B65" s="10">
        <v>4</v>
      </c>
      <c r="C65" s="12">
        <f t="shared" si="0"/>
        <v>1935</v>
      </c>
    </row>
    <row r="66" spans="1:3" ht="12.75" customHeight="1" x14ac:dyDescent="0.2">
      <c r="A66" s="14">
        <v>80</v>
      </c>
      <c r="B66" s="10">
        <v>4</v>
      </c>
      <c r="C66" s="12">
        <f t="shared" si="0"/>
        <v>1934</v>
      </c>
    </row>
    <row r="67" spans="1:3" ht="12.75" customHeight="1" x14ac:dyDescent="0.2">
      <c r="A67" s="14">
        <v>81</v>
      </c>
      <c r="B67" s="10">
        <v>4</v>
      </c>
      <c r="C67" s="12">
        <f t="shared" si="0"/>
        <v>1933</v>
      </c>
    </row>
    <row r="68" spans="1:3" ht="12.75" customHeight="1" x14ac:dyDescent="0.2">
      <c r="A68" s="14">
        <v>82</v>
      </c>
      <c r="B68" s="10">
        <v>4</v>
      </c>
      <c r="C68" s="12">
        <f t="shared" si="0"/>
        <v>1932</v>
      </c>
    </row>
    <row r="69" spans="1:3" ht="12.75" customHeight="1" x14ac:dyDescent="0.2">
      <c r="A69" s="16"/>
      <c r="B69" s="16"/>
      <c r="C69" s="31"/>
    </row>
    <row r="70" spans="1:3" ht="12.75" customHeight="1" x14ac:dyDescent="0.2">
      <c r="A70" s="16"/>
      <c r="B70" s="16"/>
      <c r="C70" s="31"/>
    </row>
    <row r="71" spans="1:3" ht="12.75" customHeight="1" x14ac:dyDescent="0.2">
      <c r="A71" s="16"/>
      <c r="B71" s="16"/>
      <c r="C71" s="31"/>
    </row>
    <row r="72" spans="1:3" ht="12.75" customHeight="1" x14ac:dyDescent="0.2">
      <c r="A72" s="16"/>
      <c r="B72" s="16"/>
      <c r="C72" s="31"/>
    </row>
    <row r="73" spans="1:3" ht="12.75" customHeight="1" x14ac:dyDescent="0.2">
      <c r="A73" s="16"/>
      <c r="B73" s="16"/>
      <c r="C73" s="31"/>
    </row>
    <row r="74" spans="1:3" ht="12.75" customHeight="1" x14ac:dyDescent="0.2">
      <c r="A74" s="16"/>
      <c r="B74" s="16"/>
      <c r="C74" s="31"/>
    </row>
    <row r="75" spans="1:3" ht="12.75" customHeight="1" x14ac:dyDescent="0.2">
      <c r="A75" s="16"/>
      <c r="B75" s="16"/>
      <c r="C75" s="31"/>
    </row>
    <row r="76" spans="1:3" ht="12.75" customHeight="1" x14ac:dyDescent="0.2">
      <c r="A76" s="16"/>
      <c r="B76" s="16"/>
      <c r="C76" s="31"/>
    </row>
    <row r="77" spans="1:3" ht="12.75" customHeight="1" x14ac:dyDescent="0.2">
      <c r="A77" s="16"/>
      <c r="B77" s="16"/>
      <c r="C77" s="31"/>
    </row>
    <row r="78" spans="1:3" ht="12.75" customHeight="1" x14ac:dyDescent="0.2">
      <c r="A78" s="16"/>
      <c r="B78" s="16"/>
      <c r="C78" s="31"/>
    </row>
    <row r="79" spans="1:3" ht="12.75" customHeight="1" x14ac:dyDescent="0.2">
      <c r="A79" s="16"/>
      <c r="B79" s="16"/>
      <c r="C79" s="31"/>
    </row>
    <row r="80" spans="1:3" ht="12.75" customHeight="1" x14ac:dyDescent="0.2">
      <c r="A80" s="16"/>
      <c r="B80" s="16"/>
      <c r="C80" s="31"/>
    </row>
    <row r="81" spans="1:3" ht="12.75" customHeight="1" x14ac:dyDescent="0.2">
      <c r="A81" s="16"/>
      <c r="B81" s="16"/>
      <c r="C81" s="31"/>
    </row>
    <row r="82" spans="1:3" ht="12.75" customHeight="1" x14ac:dyDescent="0.2">
      <c r="A82" s="16"/>
      <c r="B82" s="16"/>
      <c r="C82" s="31"/>
    </row>
    <row r="83" spans="1:3" ht="12.75" customHeight="1" x14ac:dyDescent="0.2">
      <c r="A83" s="16"/>
      <c r="B83" s="16"/>
      <c r="C83" s="31"/>
    </row>
    <row r="84" spans="1:3" ht="12.75" customHeight="1" x14ac:dyDescent="0.2">
      <c r="A84" s="16"/>
      <c r="B84" s="16"/>
      <c r="C84" s="31"/>
    </row>
    <row r="85" spans="1:3" ht="12.75" customHeight="1" x14ac:dyDescent="0.2">
      <c r="A85" s="16"/>
      <c r="B85" s="16"/>
      <c r="C85" s="31"/>
    </row>
    <row r="86" spans="1:3" ht="12.75" customHeight="1" x14ac:dyDescent="0.2">
      <c r="A86" s="16"/>
      <c r="B86" s="16"/>
      <c r="C86" s="31"/>
    </row>
    <row r="87" spans="1:3" ht="12.75" customHeight="1" x14ac:dyDescent="0.2">
      <c r="A87" s="16"/>
      <c r="B87" s="16"/>
      <c r="C87" s="31"/>
    </row>
    <row r="88" spans="1:3" ht="12.75" customHeight="1" x14ac:dyDescent="0.2">
      <c r="A88" s="16"/>
      <c r="B88" s="16"/>
      <c r="C88" s="31"/>
    </row>
    <row r="89" spans="1:3" ht="12.75" customHeight="1" x14ac:dyDescent="0.2">
      <c r="A89" s="16"/>
      <c r="B89" s="16"/>
      <c r="C89" s="31"/>
    </row>
    <row r="90" spans="1:3" ht="12.75" customHeight="1" x14ac:dyDescent="0.2">
      <c r="A90" s="16"/>
      <c r="B90" s="16"/>
      <c r="C90" s="31"/>
    </row>
    <row r="91" spans="1:3" ht="12.75" customHeight="1" x14ac:dyDescent="0.2">
      <c r="A91" s="16"/>
      <c r="B91" s="16"/>
      <c r="C91" s="31"/>
    </row>
    <row r="92" spans="1:3" ht="12.75" customHeight="1" x14ac:dyDescent="0.2">
      <c r="A92" s="16"/>
      <c r="B92" s="16"/>
      <c r="C92" s="31"/>
    </row>
    <row r="93" spans="1:3" ht="12.75" customHeight="1" x14ac:dyDescent="0.2">
      <c r="A93" s="16"/>
      <c r="B93" s="16"/>
      <c r="C93" s="31"/>
    </row>
    <row r="94" spans="1:3" ht="12.75" customHeight="1" x14ac:dyDescent="0.2">
      <c r="A94" s="16"/>
      <c r="B94" s="16"/>
      <c r="C94" s="31"/>
    </row>
    <row r="95" spans="1:3" ht="12.75" customHeight="1" x14ac:dyDescent="0.2">
      <c r="A95" s="16"/>
      <c r="B95" s="20"/>
      <c r="C95" s="31"/>
    </row>
    <row r="96" spans="1:3" ht="12.75" customHeight="1" x14ac:dyDescent="0.2">
      <c r="A96" s="20"/>
      <c r="B96" s="20"/>
      <c r="C96" s="31"/>
    </row>
    <row r="97" spans="1:3" ht="12.75" customHeight="1" x14ac:dyDescent="0.2">
      <c r="A97" s="20"/>
      <c r="B97" s="20"/>
      <c r="C97" s="31"/>
    </row>
    <row r="98" spans="1:3" ht="12.75" customHeight="1" x14ac:dyDescent="0.2">
      <c r="A98" s="20"/>
      <c r="B98" s="20"/>
      <c r="C98" s="31"/>
    </row>
    <row r="99" spans="1:3" ht="12.75" customHeight="1" x14ac:dyDescent="0.2">
      <c r="A99" s="20"/>
      <c r="B99" s="20"/>
      <c r="C99" s="31"/>
    </row>
    <row r="100" spans="1:3" ht="12.75" customHeight="1" x14ac:dyDescent="0.2">
      <c r="A100" s="20"/>
      <c r="B100" s="20"/>
      <c r="C100" s="31"/>
    </row>
    <row r="101" spans="1:3" ht="12.75" customHeight="1" x14ac:dyDescent="0.2">
      <c r="A101" s="20"/>
      <c r="B101" s="20"/>
      <c r="C101" s="31"/>
    </row>
    <row r="102" spans="1:3" ht="12.75" customHeight="1" x14ac:dyDescent="0.2">
      <c r="A102" s="20"/>
      <c r="B102" s="20"/>
      <c r="C102" s="31"/>
    </row>
    <row r="103" spans="1:3" ht="12.75" customHeight="1" x14ac:dyDescent="0.2">
      <c r="A103" s="20"/>
      <c r="B103" s="20"/>
      <c r="C103" s="31"/>
    </row>
    <row r="104" spans="1:3" ht="12.75" customHeight="1" x14ac:dyDescent="0.2">
      <c r="A104" s="20"/>
      <c r="B104" s="20"/>
      <c r="C104" s="31"/>
    </row>
    <row r="105" spans="1:3" ht="12.75" customHeight="1" x14ac:dyDescent="0.2">
      <c r="A105" s="20"/>
      <c r="B105" s="20"/>
      <c r="C105" s="31"/>
    </row>
    <row r="106" spans="1:3" ht="12.75" customHeight="1" x14ac:dyDescent="0.2">
      <c r="A106" s="20"/>
      <c r="B106" s="20"/>
      <c r="C106" s="31"/>
    </row>
    <row r="107" spans="1:3" ht="12.75" customHeight="1" x14ac:dyDescent="0.2">
      <c r="A107" s="20"/>
      <c r="B107" s="20"/>
      <c r="C107" s="31"/>
    </row>
    <row r="108" spans="1:3" ht="12.75" customHeight="1" x14ac:dyDescent="0.2">
      <c r="A108" s="20"/>
      <c r="B108" s="20"/>
      <c r="C108" s="31"/>
    </row>
    <row r="109" spans="1:3" ht="12.75" customHeight="1" x14ac:dyDescent="0.2">
      <c r="A109" s="20"/>
      <c r="B109" s="20"/>
      <c r="C109" s="31"/>
    </row>
    <row r="110" spans="1:3" ht="12.75" customHeight="1" x14ac:dyDescent="0.2">
      <c r="A110" s="20"/>
      <c r="B110" s="20"/>
      <c r="C110" s="31"/>
    </row>
    <row r="111" spans="1:3" ht="12.75" customHeight="1" x14ac:dyDescent="0.2">
      <c r="A111" s="20"/>
      <c r="B111" s="20"/>
      <c r="C111" s="31"/>
    </row>
    <row r="112" spans="1:3" ht="12.75" customHeight="1" x14ac:dyDescent="0.2">
      <c r="A112" s="20"/>
      <c r="B112" s="20"/>
      <c r="C112" s="31"/>
    </row>
    <row r="113" spans="1:3" ht="12.75" customHeight="1" x14ac:dyDescent="0.2">
      <c r="A113" s="20"/>
      <c r="B113" s="20"/>
      <c r="C113" s="31"/>
    </row>
    <row r="114" spans="1:3" ht="12.75" customHeight="1" x14ac:dyDescent="0.2">
      <c r="A114" s="20"/>
      <c r="B114" s="20"/>
      <c r="C114" s="31"/>
    </row>
    <row r="115" spans="1:3" ht="12.75" customHeight="1" x14ac:dyDescent="0.2">
      <c r="A115" s="20"/>
      <c r="B115" s="20"/>
      <c r="C115" s="31"/>
    </row>
    <row r="116" spans="1:3" ht="12.75" customHeight="1" x14ac:dyDescent="0.2">
      <c r="A116" s="20"/>
      <c r="B116" s="20"/>
      <c r="C116" s="31"/>
    </row>
    <row r="117" spans="1:3" ht="12.75" customHeight="1" x14ac:dyDescent="0.2">
      <c r="A117" s="20"/>
      <c r="B117" s="20"/>
      <c r="C117" s="31"/>
    </row>
    <row r="118" spans="1:3" ht="12.75" customHeight="1" x14ac:dyDescent="0.2">
      <c r="A118" s="20"/>
      <c r="B118" s="20"/>
      <c r="C118" s="31"/>
    </row>
    <row r="119" spans="1:3" ht="12.75" customHeight="1" x14ac:dyDescent="0.2">
      <c r="A119" s="20"/>
      <c r="B119" s="20"/>
      <c r="C119" s="31"/>
    </row>
    <row r="120" spans="1:3" ht="12.75" customHeight="1" x14ac:dyDescent="0.2">
      <c r="A120" s="20"/>
      <c r="B120" s="20"/>
      <c r="C120" s="31"/>
    </row>
    <row r="121" spans="1:3" ht="12.75" customHeight="1" x14ac:dyDescent="0.2">
      <c r="A121" s="20"/>
      <c r="B121" s="20"/>
      <c r="C121" s="31"/>
    </row>
    <row r="122" spans="1:3" ht="12.75" customHeight="1" x14ac:dyDescent="0.2">
      <c r="A122" s="20"/>
      <c r="B122" s="20"/>
      <c r="C122" s="31"/>
    </row>
    <row r="123" spans="1:3" ht="12.75" customHeight="1" x14ac:dyDescent="0.2">
      <c r="A123" s="20"/>
      <c r="B123" s="20"/>
      <c r="C123" s="31"/>
    </row>
    <row r="124" spans="1:3" ht="12.75" customHeight="1" x14ac:dyDescent="0.2">
      <c r="A124" s="20"/>
      <c r="B124" s="20"/>
      <c r="C124" s="31"/>
    </row>
    <row r="125" spans="1:3" ht="12.75" customHeight="1" x14ac:dyDescent="0.2">
      <c r="A125" s="20"/>
      <c r="B125" s="20"/>
      <c r="C125" s="31"/>
    </row>
    <row r="126" spans="1:3" ht="12.75" customHeight="1" x14ac:dyDescent="0.2">
      <c r="A126" s="20"/>
      <c r="B126" s="20"/>
      <c r="C126" s="31"/>
    </row>
    <row r="127" spans="1:3" ht="12.75" customHeight="1" x14ac:dyDescent="0.2">
      <c r="A127" s="20"/>
      <c r="B127" s="20"/>
      <c r="C127" s="31"/>
    </row>
    <row r="128" spans="1:3" ht="12.75" customHeight="1" x14ac:dyDescent="0.2">
      <c r="A128" s="20"/>
      <c r="B128" s="20"/>
      <c r="C128" s="31"/>
    </row>
    <row r="129" spans="1:3" ht="12.75" customHeight="1" x14ac:dyDescent="0.2">
      <c r="A129" s="20"/>
      <c r="B129" s="20"/>
      <c r="C129" s="31"/>
    </row>
    <row r="130" spans="1:3" ht="12.75" customHeight="1" x14ac:dyDescent="0.2">
      <c r="A130" s="20"/>
      <c r="B130" s="20"/>
      <c r="C130" s="31"/>
    </row>
    <row r="131" spans="1:3" ht="12.75" customHeight="1" x14ac:dyDescent="0.2">
      <c r="A131" s="20"/>
      <c r="B131" s="20"/>
      <c r="C131" s="31"/>
    </row>
    <row r="132" spans="1:3" ht="12.75" customHeight="1" x14ac:dyDescent="0.2">
      <c r="A132" s="20"/>
      <c r="B132" s="20"/>
      <c r="C132" s="31"/>
    </row>
    <row r="133" spans="1:3" ht="12.75" customHeight="1" x14ac:dyDescent="0.2">
      <c r="A133" s="20"/>
      <c r="B133" s="20"/>
      <c r="C133" s="31"/>
    </row>
    <row r="134" spans="1:3" ht="12.75" customHeight="1" x14ac:dyDescent="0.2">
      <c r="A134" s="20"/>
      <c r="B134" s="20"/>
      <c r="C134" s="31"/>
    </row>
    <row r="135" spans="1:3" ht="12.75" customHeight="1" x14ac:dyDescent="0.2">
      <c r="A135" s="20"/>
      <c r="B135" s="20"/>
      <c r="C135" s="31"/>
    </row>
    <row r="136" spans="1:3" ht="12.75" customHeight="1" x14ac:dyDescent="0.2">
      <c r="A136" s="20"/>
      <c r="B136" s="20"/>
      <c r="C136" s="31"/>
    </row>
    <row r="137" spans="1:3" ht="12.75" customHeight="1" x14ac:dyDescent="0.2">
      <c r="A137" s="20"/>
      <c r="B137" s="20"/>
      <c r="C137" s="31"/>
    </row>
    <row r="138" spans="1:3" ht="12.75" customHeight="1" x14ac:dyDescent="0.2">
      <c r="A138" s="20"/>
      <c r="B138" s="20"/>
      <c r="C138" s="31"/>
    </row>
    <row r="139" spans="1:3" ht="12.75" customHeight="1" x14ac:dyDescent="0.2">
      <c r="A139" s="20"/>
      <c r="B139" s="20"/>
      <c r="C139" s="31"/>
    </row>
    <row r="140" spans="1:3" ht="12.75" customHeight="1" x14ac:dyDescent="0.2">
      <c r="A140" s="20"/>
      <c r="B140" s="20"/>
      <c r="C140" s="31"/>
    </row>
    <row r="141" spans="1:3" ht="12.75" customHeight="1" x14ac:dyDescent="0.2">
      <c r="A141" s="20"/>
      <c r="B141" s="20"/>
      <c r="C141" s="31"/>
    </row>
    <row r="142" spans="1:3" ht="12.75" customHeight="1" x14ac:dyDescent="0.2">
      <c r="A142" s="20"/>
      <c r="B142" s="20"/>
      <c r="C142" s="31"/>
    </row>
    <row r="143" spans="1:3" ht="12.75" customHeight="1" x14ac:dyDescent="0.2">
      <c r="A143" s="20"/>
      <c r="B143" s="20"/>
      <c r="C143" s="31"/>
    </row>
    <row r="144" spans="1:3" ht="12.75" customHeight="1" x14ac:dyDescent="0.2">
      <c r="A144" s="20"/>
      <c r="B144" s="20"/>
      <c r="C144" s="31"/>
    </row>
    <row r="145" spans="1:3" ht="12.75" customHeight="1" x14ac:dyDescent="0.2">
      <c r="A145" s="20"/>
      <c r="B145" s="20"/>
      <c r="C145" s="31"/>
    </row>
    <row r="146" spans="1:3" ht="12.75" customHeight="1" x14ac:dyDescent="0.2">
      <c r="A146" s="20"/>
      <c r="B146" s="20"/>
      <c r="C146" s="31"/>
    </row>
    <row r="147" spans="1:3" ht="12.75" customHeight="1" x14ac:dyDescent="0.2">
      <c r="A147" s="20"/>
      <c r="B147" s="20"/>
      <c r="C147" s="31"/>
    </row>
    <row r="148" spans="1:3" ht="12.75" customHeight="1" x14ac:dyDescent="0.2">
      <c r="A148" s="20"/>
      <c r="B148" s="20"/>
      <c r="C148" s="31"/>
    </row>
    <row r="149" spans="1:3" ht="12.75" customHeight="1" x14ac:dyDescent="0.2">
      <c r="A149" s="20"/>
      <c r="B149" s="20"/>
      <c r="C149" s="31"/>
    </row>
    <row r="150" spans="1:3" ht="12.75" customHeight="1" x14ac:dyDescent="0.2">
      <c r="A150" s="20"/>
      <c r="B150" s="20"/>
      <c r="C150" s="31"/>
    </row>
    <row r="151" spans="1:3" ht="12.75" customHeight="1" x14ac:dyDescent="0.2">
      <c r="A151" s="20"/>
      <c r="B151" s="20"/>
      <c r="C151" s="31"/>
    </row>
    <row r="152" spans="1:3" ht="12.75" customHeight="1" x14ac:dyDescent="0.2">
      <c r="A152" s="20"/>
      <c r="B152" s="20"/>
      <c r="C152" s="31"/>
    </row>
    <row r="153" spans="1:3" ht="12.75" customHeight="1" x14ac:dyDescent="0.2">
      <c r="A153" s="20"/>
      <c r="B153" s="20"/>
      <c r="C153" s="31"/>
    </row>
    <row r="154" spans="1:3" ht="12.75" customHeight="1" x14ac:dyDescent="0.2">
      <c r="A154" s="20"/>
      <c r="B154" s="20"/>
      <c r="C154" s="31"/>
    </row>
    <row r="155" spans="1:3" ht="12.75" customHeight="1" x14ac:dyDescent="0.2">
      <c r="A155" s="20"/>
      <c r="B155" s="20"/>
      <c r="C155" s="31"/>
    </row>
    <row r="156" spans="1:3" ht="12.75" customHeight="1" x14ac:dyDescent="0.2">
      <c r="A156" s="20"/>
      <c r="B156" s="20"/>
      <c r="C156" s="31"/>
    </row>
    <row r="157" spans="1:3" ht="12.75" customHeight="1" x14ac:dyDescent="0.2">
      <c r="A157" s="20"/>
      <c r="B157" s="20"/>
      <c r="C157" s="31"/>
    </row>
    <row r="158" spans="1:3" ht="12.75" customHeight="1" x14ac:dyDescent="0.2">
      <c r="A158" s="20"/>
      <c r="B158" s="20"/>
      <c r="C158" s="31"/>
    </row>
    <row r="159" spans="1:3" ht="12.75" customHeight="1" x14ac:dyDescent="0.2">
      <c r="A159" s="20"/>
      <c r="B159" s="20"/>
      <c r="C159" s="31"/>
    </row>
    <row r="160" spans="1:3" ht="12.75" customHeight="1" x14ac:dyDescent="0.2">
      <c r="A160" s="20"/>
      <c r="B160" s="20"/>
      <c r="C160" s="31"/>
    </row>
    <row r="161" spans="1:3" ht="12.75" customHeight="1" x14ac:dyDescent="0.2">
      <c r="A161" s="20"/>
      <c r="B161" s="20"/>
      <c r="C161" s="31"/>
    </row>
    <row r="162" spans="1:3" ht="12.75" customHeight="1" x14ac:dyDescent="0.2">
      <c r="A162" s="20"/>
      <c r="B162" s="20"/>
      <c r="C162" s="31"/>
    </row>
    <row r="163" spans="1:3" ht="12.75" customHeight="1" x14ac:dyDescent="0.2">
      <c r="A163" s="20"/>
      <c r="B163" s="20"/>
      <c r="C163" s="31"/>
    </row>
    <row r="164" spans="1:3" ht="12.75" customHeight="1" x14ac:dyDescent="0.2">
      <c r="A164" s="20"/>
      <c r="B164" s="20"/>
      <c r="C164" s="31"/>
    </row>
    <row r="165" spans="1:3" ht="12.75" customHeight="1" x14ac:dyDescent="0.2">
      <c r="A165" s="20"/>
      <c r="B165" s="20"/>
      <c r="C165" s="31"/>
    </row>
    <row r="166" spans="1:3" ht="12.75" customHeight="1" x14ac:dyDescent="0.2">
      <c r="A166" s="20"/>
      <c r="B166" s="20"/>
      <c r="C166" s="31"/>
    </row>
    <row r="167" spans="1:3" ht="12.75" customHeight="1" x14ac:dyDescent="0.2">
      <c r="A167" s="20"/>
      <c r="B167" s="20"/>
      <c r="C167" s="31"/>
    </row>
    <row r="168" spans="1:3" ht="12.75" customHeight="1" x14ac:dyDescent="0.2">
      <c r="A168" s="20"/>
      <c r="B168" s="20"/>
      <c r="C168" s="31"/>
    </row>
    <row r="169" spans="1:3" ht="12.75" customHeight="1" x14ac:dyDescent="0.2">
      <c r="A169" s="20"/>
      <c r="B169" s="20"/>
      <c r="C169" s="31"/>
    </row>
    <row r="170" spans="1:3" ht="12.75" customHeight="1" x14ac:dyDescent="0.2">
      <c r="A170" s="20"/>
      <c r="B170" s="20"/>
      <c r="C170" s="31"/>
    </row>
    <row r="171" spans="1:3" ht="12.75" customHeight="1" x14ac:dyDescent="0.2">
      <c r="A171" s="20"/>
      <c r="B171" s="20"/>
      <c r="C171" s="31"/>
    </row>
    <row r="172" spans="1:3" ht="12.75" customHeight="1" x14ac:dyDescent="0.2">
      <c r="A172" s="20"/>
      <c r="B172" s="20"/>
      <c r="C172" s="31"/>
    </row>
    <row r="173" spans="1:3" ht="12.75" customHeight="1" x14ac:dyDescent="0.2">
      <c r="A173" s="20"/>
      <c r="B173" s="20"/>
      <c r="C173" s="31"/>
    </row>
    <row r="174" spans="1:3" ht="12.75" customHeight="1" x14ac:dyDescent="0.2">
      <c r="A174" s="20"/>
      <c r="B174" s="20"/>
      <c r="C174" s="31"/>
    </row>
    <row r="175" spans="1:3" ht="12.75" customHeight="1" x14ac:dyDescent="0.2">
      <c r="A175" s="20"/>
      <c r="B175" s="20"/>
      <c r="C175" s="31"/>
    </row>
    <row r="176" spans="1:3" ht="12.75" customHeight="1" x14ac:dyDescent="0.2">
      <c r="A176" s="20"/>
      <c r="B176" s="20"/>
      <c r="C176" s="31"/>
    </row>
    <row r="177" spans="1:3" ht="12.75" customHeight="1" x14ac:dyDescent="0.2">
      <c r="A177" s="20"/>
      <c r="B177" s="20"/>
      <c r="C177" s="31"/>
    </row>
    <row r="178" spans="1:3" ht="12.75" customHeight="1" x14ac:dyDescent="0.2">
      <c r="A178" s="20"/>
      <c r="B178" s="20"/>
      <c r="C178" s="31"/>
    </row>
    <row r="179" spans="1:3" ht="12.75" customHeight="1" x14ac:dyDescent="0.2">
      <c r="A179" s="20"/>
      <c r="B179" s="20"/>
      <c r="C179" s="31"/>
    </row>
    <row r="180" spans="1:3" ht="12.75" customHeight="1" x14ac:dyDescent="0.2">
      <c r="A180" s="20"/>
      <c r="B180" s="20"/>
      <c r="C180" s="31"/>
    </row>
    <row r="181" spans="1:3" ht="12.75" customHeight="1" x14ac:dyDescent="0.2">
      <c r="A181" s="20"/>
      <c r="B181" s="20"/>
      <c r="C181" s="31"/>
    </row>
    <row r="182" spans="1:3" ht="12.75" customHeight="1" x14ac:dyDescent="0.2">
      <c r="A182" s="20"/>
      <c r="B182" s="20"/>
      <c r="C182" s="31"/>
    </row>
    <row r="183" spans="1:3" ht="12.75" customHeight="1" x14ac:dyDescent="0.2">
      <c r="A183" s="20"/>
      <c r="B183" s="20"/>
      <c r="C183" s="31"/>
    </row>
    <row r="184" spans="1:3" ht="12.75" customHeight="1" x14ac:dyDescent="0.2">
      <c r="A184" s="20"/>
      <c r="B184" s="20"/>
      <c r="C184" s="31"/>
    </row>
    <row r="185" spans="1:3" ht="12.75" customHeight="1" x14ac:dyDescent="0.2">
      <c r="A185" s="20"/>
      <c r="B185" s="20"/>
      <c r="C185" s="31"/>
    </row>
    <row r="186" spans="1:3" ht="12.75" customHeight="1" x14ac:dyDescent="0.2">
      <c r="A186" s="20"/>
      <c r="B186" s="20"/>
      <c r="C186" s="31"/>
    </row>
    <row r="187" spans="1:3" ht="12.75" customHeight="1" x14ac:dyDescent="0.2">
      <c r="A187" s="20"/>
      <c r="B187" s="20"/>
      <c r="C187" s="31"/>
    </row>
    <row r="188" spans="1:3" ht="12.75" customHeight="1" x14ac:dyDescent="0.2">
      <c r="A188" s="20"/>
      <c r="B188" s="20"/>
      <c r="C188" s="31"/>
    </row>
    <row r="189" spans="1:3" ht="12.75" customHeight="1" x14ac:dyDescent="0.2">
      <c r="A189" s="20"/>
      <c r="B189" s="20"/>
      <c r="C189" s="31"/>
    </row>
    <row r="190" spans="1:3" ht="12.75" customHeight="1" x14ac:dyDescent="0.2">
      <c r="A190" s="20"/>
      <c r="B190" s="20"/>
      <c r="C190" s="31"/>
    </row>
    <row r="191" spans="1:3" ht="12.75" customHeight="1" x14ac:dyDescent="0.2">
      <c r="A191" s="20"/>
      <c r="B191" s="20"/>
      <c r="C191" s="31"/>
    </row>
    <row r="192" spans="1:3" ht="12.75" customHeight="1" x14ac:dyDescent="0.2">
      <c r="A192" s="20"/>
      <c r="B192" s="20"/>
      <c r="C192" s="31"/>
    </row>
    <row r="193" spans="1:3" ht="12.75" customHeight="1" x14ac:dyDescent="0.2">
      <c r="A193" s="20"/>
      <c r="B193" s="20"/>
      <c r="C193" s="31"/>
    </row>
    <row r="194" spans="1:3" ht="12.75" customHeight="1" x14ac:dyDescent="0.2">
      <c r="A194" s="20"/>
      <c r="B194" s="20"/>
      <c r="C194" s="31"/>
    </row>
    <row r="195" spans="1:3" ht="12.75" customHeight="1" x14ac:dyDescent="0.2">
      <c r="A195" s="20"/>
      <c r="B195" s="20"/>
      <c r="C195" s="31"/>
    </row>
    <row r="196" spans="1:3" ht="12.75" customHeight="1" x14ac:dyDescent="0.2">
      <c r="A196" s="20"/>
      <c r="B196" s="20"/>
      <c r="C196" s="31"/>
    </row>
    <row r="197" spans="1:3" ht="12.75" customHeight="1" x14ac:dyDescent="0.2">
      <c r="A197" s="20"/>
      <c r="B197" s="20"/>
      <c r="C197" s="31"/>
    </row>
    <row r="198" spans="1:3" ht="12.75" customHeight="1" x14ac:dyDescent="0.2">
      <c r="A198" s="20"/>
      <c r="B198" s="20"/>
      <c r="C198" s="31"/>
    </row>
    <row r="199" spans="1:3" ht="12.75" customHeight="1" x14ac:dyDescent="0.2">
      <c r="A199" s="20"/>
      <c r="B199" s="20"/>
      <c r="C199" s="31"/>
    </row>
    <row r="200" spans="1:3" ht="12.75" customHeight="1" x14ac:dyDescent="0.2">
      <c r="A200" s="20"/>
      <c r="B200" s="20"/>
      <c r="C200" s="31"/>
    </row>
    <row r="201" spans="1:3" ht="12.75" customHeight="1" x14ac:dyDescent="0.2">
      <c r="A201" s="20"/>
      <c r="B201" s="20"/>
      <c r="C201" s="31"/>
    </row>
    <row r="202" spans="1:3" ht="12.75" customHeight="1" x14ac:dyDescent="0.2">
      <c r="A202" s="20"/>
      <c r="B202" s="20"/>
      <c r="C202" s="31"/>
    </row>
    <row r="203" spans="1:3" ht="12.75" customHeight="1" x14ac:dyDescent="0.2">
      <c r="A203" s="20"/>
      <c r="B203" s="20"/>
      <c r="C203" s="31"/>
    </row>
    <row r="204" spans="1:3" ht="12.75" customHeight="1" x14ac:dyDescent="0.2">
      <c r="A204" s="20"/>
      <c r="B204" s="20"/>
      <c r="C204" s="31"/>
    </row>
    <row r="205" spans="1:3" ht="12.75" customHeight="1" x14ac:dyDescent="0.2">
      <c r="A205" s="20"/>
      <c r="B205" s="20"/>
      <c r="C205" s="31"/>
    </row>
    <row r="206" spans="1:3" ht="12.75" customHeight="1" x14ac:dyDescent="0.2">
      <c r="A206" s="20"/>
      <c r="B206" s="20"/>
      <c r="C206" s="31"/>
    </row>
    <row r="207" spans="1:3" ht="12.75" customHeight="1" x14ac:dyDescent="0.2">
      <c r="A207" s="20"/>
      <c r="B207" s="20"/>
      <c r="C207" s="31"/>
    </row>
    <row r="208" spans="1:3" ht="12.75" customHeight="1" x14ac:dyDescent="0.2">
      <c r="A208" s="20"/>
      <c r="B208" s="20"/>
      <c r="C208" s="31"/>
    </row>
    <row r="209" spans="1:3" ht="12.75" customHeight="1" x14ac:dyDescent="0.2">
      <c r="A209" s="20"/>
      <c r="B209" s="20"/>
      <c r="C209" s="31"/>
    </row>
    <row r="210" spans="1:3" ht="12.75" customHeight="1" x14ac:dyDescent="0.2">
      <c r="A210" s="20"/>
      <c r="B210" s="20"/>
      <c r="C210" s="31"/>
    </row>
    <row r="211" spans="1:3" ht="12.75" customHeight="1" x14ac:dyDescent="0.2">
      <c r="A211" s="20"/>
      <c r="B211" s="20"/>
      <c r="C211" s="31"/>
    </row>
    <row r="212" spans="1:3" ht="12.75" customHeight="1" x14ac:dyDescent="0.2">
      <c r="A212" s="20"/>
      <c r="B212" s="20"/>
      <c r="C212" s="31"/>
    </row>
    <row r="213" spans="1:3" ht="12.75" customHeight="1" x14ac:dyDescent="0.2">
      <c r="A213" s="20"/>
      <c r="B213" s="20"/>
      <c r="C213" s="31"/>
    </row>
    <row r="214" spans="1:3" ht="12.75" customHeight="1" x14ac:dyDescent="0.2">
      <c r="A214" s="20"/>
      <c r="B214" s="20"/>
      <c r="C214" s="31"/>
    </row>
    <row r="215" spans="1:3" ht="12.75" customHeight="1" x14ac:dyDescent="0.2">
      <c r="A215" s="20"/>
      <c r="B215" s="20"/>
      <c r="C215" s="31"/>
    </row>
    <row r="216" spans="1:3" ht="12.75" customHeight="1" x14ac:dyDescent="0.2">
      <c r="A216" s="20"/>
      <c r="B216" s="20"/>
      <c r="C216" s="31"/>
    </row>
    <row r="217" spans="1:3" ht="12.75" customHeight="1" x14ac:dyDescent="0.2">
      <c r="A217" s="20"/>
      <c r="B217" s="20"/>
      <c r="C217" s="31"/>
    </row>
    <row r="218" spans="1:3" ht="12.75" customHeight="1" x14ac:dyDescent="0.2">
      <c r="A218" s="20"/>
      <c r="B218" s="20"/>
      <c r="C218" s="31"/>
    </row>
    <row r="219" spans="1:3" ht="12.75" customHeight="1" x14ac:dyDescent="0.2">
      <c r="A219" s="20"/>
      <c r="B219" s="20"/>
      <c r="C219" s="31"/>
    </row>
    <row r="220" spans="1:3" ht="12.75" customHeight="1" x14ac:dyDescent="0.2">
      <c r="A220" s="20"/>
      <c r="B220" s="20"/>
      <c r="C220" s="31"/>
    </row>
    <row r="221" spans="1:3" ht="12.75" customHeight="1" x14ac:dyDescent="0.2">
      <c r="A221" s="20"/>
      <c r="B221" s="20"/>
      <c r="C221" s="31"/>
    </row>
    <row r="222" spans="1:3" ht="12.75" customHeight="1" x14ac:dyDescent="0.2">
      <c r="A222" s="20"/>
      <c r="B222" s="20"/>
      <c r="C222" s="31"/>
    </row>
    <row r="223" spans="1:3" ht="12.75" customHeight="1" x14ac:dyDescent="0.2">
      <c r="A223" s="20"/>
      <c r="B223" s="20"/>
      <c r="C223" s="31"/>
    </row>
    <row r="224" spans="1:3" ht="12.75" customHeight="1" x14ac:dyDescent="0.2">
      <c r="A224" s="20"/>
      <c r="B224" s="20"/>
      <c r="C224" s="31"/>
    </row>
    <row r="225" spans="1:3" ht="12.75" customHeight="1" x14ac:dyDescent="0.2">
      <c r="A225" s="20"/>
      <c r="B225" s="20"/>
      <c r="C225" s="31"/>
    </row>
    <row r="226" spans="1:3" ht="12.75" customHeight="1" x14ac:dyDescent="0.2">
      <c r="A226" s="20"/>
      <c r="B226" s="20"/>
      <c r="C226" s="31"/>
    </row>
    <row r="227" spans="1:3" ht="12.75" customHeight="1" x14ac:dyDescent="0.2">
      <c r="A227" s="20"/>
      <c r="B227" s="20"/>
      <c r="C227" s="31"/>
    </row>
    <row r="228" spans="1:3" ht="12.75" customHeight="1" x14ac:dyDescent="0.2">
      <c r="A228" s="20"/>
      <c r="B228" s="20"/>
      <c r="C228" s="31"/>
    </row>
    <row r="229" spans="1:3" ht="12.75" customHeight="1" x14ac:dyDescent="0.2">
      <c r="A229" s="20"/>
      <c r="B229" s="20"/>
      <c r="C229" s="31"/>
    </row>
    <row r="230" spans="1:3" ht="12.75" customHeight="1" x14ac:dyDescent="0.2">
      <c r="A230" s="20"/>
      <c r="B230" s="20"/>
      <c r="C230" s="31"/>
    </row>
    <row r="231" spans="1:3" ht="12.75" customHeight="1" x14ac:dyDescent="0.2">
      <c r="A231" s="20"/>
      <c r="B231" s="20"/>
      <c r="C231" s="31"/>
    </row>
    <row r="232" spans="1:3" ht="12.75" customHeight="1" x14ac:dyDescent="0.2">
      <c r="A232" s="20"/>
      <c r="B232" s="20"/>
      <c r="C232" s="31"/>
    </row>
    <row r="233" spans="1:3" ht="12.75" customHeight="1" x14ac:dyDescent="0.2">
      <c r="A233" s="20"/>
      <c r="B233" s="20"/>
      <c r="C233" s="31"/>
    </row>
    <row r="234" spans="1:3" ht="12.75" customHeight="1" x14ac:dyDescent="0.2">
      <c r="A234" s="20"/>
      <c r="B234" s="20"/>
      <c r="C234" s="31"/>
    </row>
    <row r="235" spans="1:3" ht="12.75" customHeight="1" x14ac:dyDescent="0.2">
      <c r="A235" s="20"/>
      <c r="B235" s="20"/>
      <c r="C235" s="31"/>
    </row>
    <row r="236" spans="1:3" ht="12.75" customHeight="1" x14ac:dyDescent="0.2">
      <c r="A236" s="20"/>
      <c r="B236" s="20"/>
      <c r="C236" s="31"/>
    </row>
    <row r="237" spans="1:3" ht="12.75" customHeight="1" x14ac:dyDescent="0.2">
      <c r="A237" s="20"/>
      <c r="B237" s="20"/>
      <c r="C237" s="31"/>
    </row>
    <row r="238" spans="1:3" ht="12.75" customHeight="1" x14ac:dyDescent="0.2">
      <c r="A238" s="20"/>
      <c r="B238" s="20"/>
      <c r="C238" s="31"/>
    </row>
    <row r="239" spans="1:3" ht="12.75" customHeight="1" x14ac:dyDescent="0.2">
      <c r="A239" s="20"/>
      <c r="B239" s="20"/>
      <c r="C239" s="31"/>
    </row>
    <row r="240" spans="1:3" ht="12.75" customHeight="1" x14ac:dyDescent="0.2">
      <c r="A240" s="20"/>
      <c r="B240" s="20"/>
      <c r="C240" s="31"/>
    </row>
    <row r="241" spans="1:3" ht="12.75" customHeight="1" x14ac:dyDescent="0.2">
      <c r="A241" s="20"/>
      <c r="B241" s="20"/>
      <c r="C241" s="31"/>
    </row>
    <row r="242" spans="1:3" ht="12.75" customHeight="1" x14ac:dyDescent="0.2">
      <c r="A242" s="20"/>
      <c r="B242" s="20"/>
      <c r="C242" s="31"/>
    </row>
    <row r="243" spans="1:3" ht="12.75" customHeight="1" x14ac:dyDescent="0.2">
      <c r="A243" s="20"/>
      <c r="B243" s="20"/>
      <c r="C243" s="31"/>
    </row>
    <row r="244" spans="1:3" ht="12.75" customHeight="1" x14ac:dyDescent="0.2">
      <c r="A244" s="20"/>
      <c r="B244" s="20"/>
      <c r="C244" s="31"/>
    </row>
    <row r="245" spans="1:3" ht="12.75" customHeight="1" x14ac:dyDescent="0.2">
      <c r="A245" s="20"/>
      <c r="B245" s="20"/>
      <c r="C245" s="31"/>
    </row>
    <row r="246" spans="1:3" ht="12.75" customHeight="1" x14ac:dyDescent="0.2">
      <c r="A246" s="20"/>
      <c r="B246" s="20"/>
      <c r="C246" s="31"/>
    </row>
    <row r="247" spans="1:3" ht="12.75" customHeight="1" x14ac:dyDescent="0.2">
      <c r="A247" s="20"/>
      <c r="B247" s="20"/>
      <c r="C247" s="31"/>
    </row>
    <row r="248" spans="1:3" ht="12.75" customHeight="1" x14ac:dyDescent="0.2">
      <c r="A248" s="20"/>
      <c r="B248" s="20"/>
      <c r="C248" s="31"/>
    </row>
    <row r="249" spans="1:3" ht="12.75" customHeight="1" x14ac:dyDescent="0.2">
      <c r="A249" s="20"/>
      <c r="B249" s="20"/>
      <c r="C249" s="31"/>
    </row>
    <row r="250" spans="1:3" ht="12.75" customHeight="1" x14ac:dyDescent="0.2">
      <c r="A250" s="20"/>
      <c r="B250" s="20"/>
      <c r="C250" s="31"/>
    </row>
    <row r="251" spans="1:3" ht="12.75" customHeight="1" x14ac:dyDescent="0.2">
      <c r="A251" s="20"/>
      <c r="B251" s="20"/>
      <c r="C251" s="31"/>
    </row>
    <row r="252" spans="1:3" ht="12.75" customHeight="1" x14ac:dyDescent="0.2">
      <c r="A252" s="20"/>
      <c r="B252" s="20"/>
      <c r="C252" s="31"/>
    </row>
    <row r="253" spans="1:3" ht="12.75" customHeight="1" x14ac:dyDescent="0.2">
      <c r="A253" s="20"/>
      <c r="B253" s="20"/>
      <c r="C253" s="31"/>
    </row>
    <row r="254" spans="1:3" ht="12.75" customHeight="1" x14ac:dyDescent="0.2">
      <c r="A254" s="20"/>
      <c r="B254" s="20"/>
      <c r="C254" s="31"/>
    </row>
    <row r="255" spans="1:3" ht="12.75" customHeight="1" x14ac:dyDescent="0.2">
      <c r="A255" s="20"/>
      <c r="B255" s="20"/>
      <c r="C255" s="31"/>
    </row>
    <row r="256" spans="1:3" ht="12.75" customHeight="1" x14ac:dyDescent="0.2">
      <c r="A256" s="20"/>
      <c r="B256" s="20"/>
      <c r="C256" s="31"/>
    </row>
    <row r="257" spans="1:3" ht="12.75" customHeight="1" x14ac:dyDescent="0.2">
      <c r="A257" s="20"/>
      <c r="B257" s="20"/>
      <c r="C257" s="31"/>
    </row>
    <row r="258" spans="1:3" ht="12.75" customHeight="1" x14ac:dyDescent="0.2">
      <c r="A258" s="20"/>
      <c r="B258" s="20"/>
      <c r="C258" s="31"/>
    </row>
    <row r="259" spans="1:3" ht="12.75" customHeight="1" x14ac:dyDescent="0.2">
      <c r="A259" s="20"/>
      <c r="B259" s="20"/>
      <c r="C259" s="31"/>
    </row>
    <row r="260" spans="1:3" ht="12.75" customHeight="1" x14ac:dyDescent="0.2">
      <c r="A260" s="20"/>
      <c r="B260" s="20"/>
      <c r="C260" s="31"/>
    </row>
    <row r="261" spans="1:3" ht="12.75" customHeight="1" x14ac:dyDescent="0.2">
      <c r="A261" s="20"/>
      <c r="B261" s="20"/>
      <c r="C261" s="31"/>
    </row>
    <row r="262" spans="1:3" ht="12.75" customHeight="1" x14ac:dyDescent="0.2">
      <c r="A262" s="20"/>
      <c r="B262" s="20"/>
      <c r="C262" s="31"/>
    </row>
    <row r="263" spans="1:3" ht="12.75" customHeight="1" x14ac:dyDescent="0.2">
      <c r="A263" s="20"/>
      <c r="B263" s="20"/>
      <c r="C263" s="31"/>
    </row>
    <row r="264" spans="1:3" ht="12.75" customHeight="1" x14ac:dyDescent="0.2">
      <c r="A264" s="20"/>
      <c r="B264" s="20"/>
      <c r="C264" s="31"/>
    </row>
    <row r="265" spans="1:3" ht="12.75" customHeight="1" x14ac:dyDescent="0.2">
      <c r="A265" s="20"/>
      <c r="B265" s="20"/>
      <c r="C265" s="31"/>
    </row>
    <row r="266" spans="1:3" ht="12.75" customHeight="1" x14ac:dyDescent="0.2">
      <c r="A266" s="20"/>
      <c r="B266" s="20"/>
      <c r="C266" s="31"/>
    </row>
    <row r="267" spans="1:3" ht="12.75" customHeight="1" x14ac:dyDescent="0.2">
      <c r="A267" s="20"/>
      <c r="B267" s="20"/>
      <c r="C267" s="31"/>
    </row>
    <row r="268" spans="1:3" ht="12.75" customHeight="1" x14ac:dyDescent="0.2">
      <c r="A268" s="20"/>
      <c r="B268" s="20"/>
      <c r="C268" s="31"/>
    </row>
    <row r="269" spans="1:3" ht="12.75" customHeight="1" x14ac:dyDescent="0.2">
      <c r="A269" s="20"/>
      <c r="B269" s="20"/>
      <c r="C269" s="31"/>
    </row>
    <row r="270" spans="1:3" ht="12.75" customHeight="1" x14ac:dyDescent="0.2">
      <c r="A270" s="20"/>
      <c r="B270" s="20"/>
      <c r="C270" s="31"/>
    </row>
    <row r="271" spans="1:3" ht="12.75" customHeight="1" x14ac:dyDescent="0.2">
      <c r="A271" s="20"/>
      <c r="B271" s="20"/>
      <c r="C271" s="31"/>
    </row>
    <row r="272" spans="1:3" ht="12.75" customHeight="1" x14ac:dyDescent="0.2">
      <c r="A272" s="20"/>
      <c r="B272" s="20"/>
      <c r="C272" s="31"/>
    </row>
    <row r="273" spans="1:3" ht="12.75" customHeight="1" x14ac:dyDescent="0.2">
      <c r="A273" s="20"/>
      <c r="B273" s="20"/>
      <c r="C273" s="31"/>
    </row>
    <row r="274" spans="1:3" ht="12.75" customHeight="1" x14ac:dyDescent="0.2">
      <c r="A274" s="20"/>
      <c r="B274" s="20"/>
      <c r="C274" s="31"/>
    </row>
    <row r="275" spans="1:3" ht="12.75" customHeight="1" x14ac:dyDescent="0.2">
      <c r="A275" s="20"/>
      <c r="B275" s="20"/>
      <c r="C275" s="31"/>
    </row>
    <row r="276" spans="1:3" ht="12.75" customHeight="1" x14ac:dyDescent="0.2">
      <c r="A276" s="20"/>
      <c r="B276" s="20"/>
      <c r="C276" s="31"/>
    </row>
    <row r="277" spans="1:3" ht="12.75" customHeight="1" x14ac:dyDescent="0.2">
      <c r="A277" s="20"/>
      <c r="B277" s="20"/>
      <c r="C277" s="31"/>
    </row>
    <row r="278" spans="1:3" ht="12.75" customHeight="1" x14ac:dyDescent="0.2">
      <c r="A278" s="20"/>
      <c r="B278" s="20"/>
      <c r="C278" s="31"/>
    </row>
    <row r="279" spans="1:3" ht="12.75" customHeight="1" x14ac:dyDescent="0.2">
      <c r="A279" s="20"/>
      <c r="B279" s="20"/>
      <c r="C279" s="31"/>
    </row>
    <row r="280" spans="1:3" ht="12.75" customHeight="1" x14ac:dyDescent="0.2">
      <c r="A280" s="20"/>
      <c r="B280" s="20"/>
      <c r="C280" s="31"/>
    </row>
    <row r="281" spans="1:3" ht="12.75" customHeight="1" x14ac:dyDescent="0.2">
      <c r="A281" s="20"/>
      <c r="B281" s="20"/>
      <c r="C281" s="31"/>
    </row>
    <row r="282" spans="1:3" ht="12.75" customHeight="1" x14ac:dyDescent="0.2">
      <c r="A282" s="20"/>
      <c r="B282" s="20"/>
      <c r="C282" s="31"/>
    </row>
    <row r="283" spans="1:3" ht="12.75" customHeight="1" x14ac:dyDescent="0.2">
      <c r="A283" s="20"/>
      <c r="B283" s="20"/>
      <c r="C283" s="31"/>
    </row>
    <row r="284" spans="1:3" ht="12.75" customHeight="1" x14ac:dyDescent="0.2">
      <c r="A284" s="20"/>
      <c r="B284" s="20"/>
      <c r="C284" s="31"/>
    </row>
    <row r="285" spans="1:3" ht="12.75" customHeight="1" x14ac:dyDescent="0.2">
      <c r="A285" s="20"/>
      <c r="B285" s="20"/>
      <c r="C285" s="31"/>
    </row>
    <row r="286" spans="1:3" ht="12.75" customHeight="1" x14ac:dyDescent="0.2">
      <c r="A286" s="20"/>
      <c r="B286" s="20"/>
      <c r="C286" s="31"/>
    </row>
    <row r="287" spans="1:3" ht="12.75" customHeight="1" x14ac:dyDescent="0.2">
      <c r="A287" s="20"/>
      <c r="B287" s="20"/>
      <c r="C287" s="31"/>
    </row>
    <row r="288" spans="1:3" ht="12.75" customHeight="1" x14ac:dyDescent="0.2">
      <c r="A288" s="20"/>
      <c r="B288" s="20"/>
      <c r="C288" s="31"/>
    </row>
    <row r="289" spans="1:3" ht="12.75" customHeight="1" x14ac:dyDescent="0.2">
      <c r="A289" s="20"/>
      <c r="B289" s="20"/>
      <c r="C289" s="31"/>
    </row>
    <row r="290" spans="1:3" ht="12.75" customHeight="1" x14ac:dyDescent="0.2">
      <c r="A290" s="20"/>
      <c r="B290" s="20"/>
      <c r="C290" s="31"/>
    </row>
    <row r="291" spans="1:3" ht="12.75" customHeight="1" x14ac:dyDescent="0.2">
      <c r="A291" s="20"/>
      <c r="B291" s="20"/>
      <c r="C291" s="31"/>
    </row>
    <row r="292" spans="1:3" ht="12.75" customHeight="1" x14ac:dyDescent="0.2">
      <c r="A292" s="20"/>
      <c r="B292" s="20"/>
      <c r="C292" s="31"/>
    </row>
    <row r="293" spans="1:3" ht="12.75" customHeight="1" x14ac:dyDescent="0.2">
      <c r="A293" s="20"/>
      <c r="B293" s="20"/>
      <c r="C293" s="31"/>
    </row>
    <row r="294" spans="1:3" ht="12.75" customHeight="1" x14ac:dyDescent="0.2">
      <c r="A294" s="20"/>
      <c r="B294" s="20"/>
      <c r="C294" s="31"/>
    </row>
    <row r="295" spans="1:3" ht="12.75" customHeight="1" x14ac:dyDescent="0.2">
      <c r="A295" s="20"/>
      <c r="B295" s="20"/>
      <c r="C295" s="31"/>
    </row>
    <row r="296" spans="1:3" ht="12.75" customHeight="1" x14ac:dyDescent="0.2">
      <c r="A296" s="20"/>
      <c r="B296" s="20"/>
      <c r="C296" s="31"/>
    </row>
    <row r="297" spans="1:3" ht="12.75" customHeight="1" x14ac:dyDescent="0.2">
      <c r="A297" s="20"/>
      <c r="B297" s="20"/>
      <c r="C297" s="31"/>
    </row>
    <row r="298" spans="1:3" ht="12.75" customHeight="1" x14ac:dyDescent="0.2">
      <c r="A298" s="20"/>
      <c r="B298" s="20"/>
      <c r="C298" s="31"/>
    </row>
    <row r="299" spans="1:3" ht="12.75" customHeight="1" x14ac:dyDescent="0.2">
      <c r="A299" s="20"/>
      <c r="B299" s="20"/>
      <c r="C299" s="31"/>
    </row>
    <row r="300" spans="1:3" ht="12.75" customHeight="1" x14ac:dyDescent="0.2">
      <c r="A300" s="20"/>
      <c r="B300" s="20"/>
      <c r="C300" s="31"/>
    </row>
    <row r="301" spans="1:3" ht="12.75" customHeight="1" x14ac:dyDescent="0.2">
      <c r="A301" s="20"/>
      <c r="B301" s="20"/>
      <c r="C301" s="31"/>
    </row>
    <row r="302" spans="1:3" ht="12.75" customHeight="1" x14ac:dyDescent="0.2">
      <c r="A302" s="20"/>
      <c r="B302" s="20"/>
      <c r="C302" s="31"/>
    </row>
    <row r="303" spans="1:3" ht="12.75" customHeight="1" x14ac:dyDescent="0.2">
      <c r="A303" s="20"/>
      <c r="B303" s="20"/>
      <c r="C303" s="31"/>
    </row>
    <row r="304" spans="1:3" ht="12.75" customHeight="1" x14ac:dyDescent="0.2">
      <c r="A304" s="20"/>
      <c r="B304" s="20"/>
      <c r="C304" s="31"/>
    </row>
    <row r="305" spans="1:3" ht="12.75" customHeight="1" x14ac:dyDescent="0.2">
      <c r="A305" s="20"/>
      <c r="B305" s="20"/>
      <c r="C305" s="31"/>
    </row>
    <row r="306" spans="1:3" ht="12.75" customHeight="1" x14ac:dyDescent="0.2">
      <c r="A306" s="20"/>
      <c r="B306" s="20"/>
      <c r="C306" s="31"/>
    </row>
    <row r="307" spans="1:3" ht="12.75" customHeight="1" x14ac:dyDescent="0.2">
      <c r="A307" s="20"/>
      <c r="B307" s="20"/>
      <c r="C307" s="31"/>
    </row>
    <row r="308" spans="1:3" ht="12.75" customHeight="1" x14ac:dyDescent="0.2">
      <c r="A308" s="20"/>
      <c r="B308" s="20"/>
      <c r="C308" s="31"/>
    </row>
    <row r="309" spans="1:3" ht="12.75" customHeight="1" x14ac:dyDescent="0.2">
      <c r="A309" s="20"/>
      <c r="B309" s="20"/>
      <c r="C309" s="31"/>
    </row>
    <row r="310" spans="1:3" ht="12.75" customHeight="1" x14ac:dyDescent="0.2">
      <c r="A310" s="20"/>
      <c r="B310" s="20"/>
      <c r="C310" s="31"/>
    </row>
    <row r="311" spans="1:3" ht="12.75" customHeight="1" x14ac:dyDescent="0.2">
      <c r="A311" s="20"/>
      <c r="B311" s="20"/>
      <c r="C311" s="31"/>
    </row>
    <row r="312" spans="1:3" ht="12.75" customHeight="1" x14ac:dyDescent="0.2">
      <c r="A312" s="20"/>
      <c r="B312" s="20"/>
      <c r="C312" s="31"/>
    </row>
    <row r="313" spans="1:3" ht="12.75" customHeight="1" x14ac:dyDescent="0.2">
      <c r="A313" s="20"/>
      <c r="B313" s="20"/>
      <c r="C313" s="31"/>
    </row>
    <row r="314" spans="1:3" ht="12.75" customHeight="1" x14ac:dyDescent="0.2">
      <c r="A314" s="20"/>
      <c r="B314" s="20"/>
      <c r="C314" s="31"/>
    </row>
    <row r="315" spans="1:3" ht="12.75" customHeight="1" x14ac:dyDescent="0.2">
      <c r="A315" s="20"/>
      <c r="B315" s="20"/>
      <c r="C315" s="31"/>
    </row>
    <row r="316" spans="1:3" ht="12.75" customHeight="1" x14ac:dyDescent="0.2">
      <c r="A316" s="20"/>
      <c r="B316" s="20"/>
      <c r="C316" s="31"/>
    </row>
    <row r="317" spans="1:3" ht="12.75" customHeight="1" x14ac:dyDescent="0.2">
      <c r="A317" s="20"/>
      <c r="B317" s="20"/>
      <c r="C317" s="31"/>
    </row>
    <row r="318" spans="1:3" ht="12.75" customHeight="1" x14ac:dyDescent="0.2">
      <c r="A318" s="20"/>
      <c r="B318" s="20"/>
      <c r="C318" s="31"/>
    </row>
    <row r="319" spans="1:3" ht="12.75" customHeight="1" x14ac:dyDescent="0.2">
      <c r="A319" s="20"/>
      <c r="B319" s="20"/>
      <c r="C319" s="31"/>
    </row>
    <row r="320" spans="1:3" ht="12.75" customHeight="1" x14ac:dyDescent="0.2">
      <c r="A320" s="20"/>
      <c r="B320" s="20"/>
      <c r="C320" s="31"/>
    </row>
    <row r="321" spans="1:3" ht="12.75" customHeight="1" x14ac:dyDescent="0.2">
      <c r="A321" s="20"/>
      <c r="B321" s="20"/>
      <c r="C321" s="31"/>
    </row>
    <row r="322" spans="1:3" ht="12.75" customHeight="1" x14ac:dyDescent="0.2">
      <c r="A322" s="20"/>
      <c r="B322" s="20"/>
      <c r="C322" s="31"/>
    </row>
    <row r="323" spans="1:3" ht="12.75" customHeight="1" x14ac:dyDescent="0.2">
      <c r="A323" s="20"/>
      <c r="B323" s="20"/>
      <c r="C323" s="31"/>
    </row>
    <row r="324" spans="1:3" ht="12.75" customHeight="1" x14ac:dyDescent="0.2">
      <c r="A324" s="20"/>
      <c r="B324" s="20"/>
      <c r="C324" s="31"/>
    </row>
    <row r="325" spans="1:3" ht="12.75" customHeight="1" x14ac:dyDescent="0.2">
      <c r="A325" s="20"/>
      <c r="B325" s="20"/>
      <c r="C325" s="31"/>
    </row>
    <row r="326" spans="1:3" ht="12.75" customHeight="1" x14ac:dyDescent="0.2">
      <c r="A326" s="20"/>
      <c r="B326" s="20"/>
      <c r="C326" s="31"/>
    </row>
    <row r="327" spans="1:3" ht="12.75" customHeight="1" x14ac:dyDescent="0.2">
      <c r="A327" s="20"/>
      <c r="B327" s="20"/>
      <c r="C327" s="31"/>
    </row>
    <row r="328" spans="1:3" ht="12.75" customHeight="1" x14ac:dyDescent="0.2">
      <c r="A328" s="20"/>
      <c r="B328" s="20"/>
      <c r="C328" s="31"/>
    </row>
    <row r="329" spans="1:3" ht="12.75" customHeight="1" x14ac:dyDescent="0.2">
      <c r="A329" s="20"/>
      <c r="B329" s="20"/>
      <c r="C329" s="31"/>
    </row>
    <row r="330" spans="1:3" ht="12.75" customHeight="1" x14ac:dyDescent="0.2">
      <c r="A330" s="20"/>
      <c r="B330" s="20"/>
      <c r="C330" s="31"/>
    </row>
    <row r="331" spans="1:3" ht="12.75" customHeight="1" x14ac:dyDescent="0.2">
      <c r="A331" s="20"/>
      <c r="B331" s="20"/>
      <c r="C331" s="31"/>
    </row>
    <row r="332" spans="1:3" ht="12.75" customHeight="1" x14ac:dyDescent="0.2">
      <c r="A332" s="20"/>
      <c r="B332" s="20"/>
      <c r="C332" s="31"/>
    </row>
    <row r="333" spans="1:3" ht="12.75" customHeight="1" x14ac:dyDescent="0.2">
      <c r="A333" s="20"/>
      <c r="B333" s="20"/>
      <c r="C333" s="31"/>
    </row>
    <row r="334" spans="1:3" ht="12.75" customHeight="1" x14ac:dyDescent="0.2">
      <c r="A334" s="20"/>
      <c r="B334" s="20"/>
      <c r="C334" s="31"/>
    </row>
    <row r="335" spans="1:3" ht="12.75" customHeight="1" x14ac:dyDescent="0.2">
      <c r="A335" s="20"/>
      <c r="B335" s="20"/>
      <c r="C335" s="31"/>
    </row>
    <row r="336" spans="1:3" ht="12.75" customHeight="1" x14ac:dyDescent="0.2">
      <c r="A336" s="20"/>
      <c r="B336" s="20"/>
      <c r="C336" s="31"/>
    </row>
    <row r="337" spans="1:3" ht="12.75" customHeight="1" x14ac:dyDescent="0.2">
      <c r="A337" s="20"/>
      <c r="B337" s="20"/>
      <c r="C337" s="31"/>
    </row>
    <row r="338" spans="1:3" ht="12.75" customHeight="1" x14ac:dyDescent="0.2">
      <c r="A338" s="20"/>
      <c r="B338" s="20"/>
      <c r="C338" s="31"/>
    </row>
    <row r="339" spans="1:3" ht="12.75" customHeight="1" x14ac:dyDescent="0.2">
      <c r="A339" s="20"/>
      <c r="B339" s="20"/>
      <c r="C339" s="31"/>
    </row>
    <row r="340" spans="1:3" ht="12.75" customHeight="1" x14ac:dyDescent="0.2">
      <c r="A340" s="20"/>
      <c r="B340" s="20"/>
      <c r="C340" s="31"/>
    </row>
    <row r="341" spans="1:3" ht="12.75" customHeight="1" x14ac:dyDescent="0.2">
      <c r="A341" s="20"/>
      <c r="B341" s="20"/>
      <c r="C341" s="31"/>
    </row>
    <row r="342" spans="1:3" ht="12.75" customHeight="1" x14ac:dyDescent="0.2">
      <c r="A342" s="20"/>
      <c r="B342" s="20"/>
      <c r="C342" s="31"/>
    </row>
    <row r="343" spans="1:3" ht="12.75" customHeight="1" x14ac:dyDescent="0.2">
      <c r="A343" s="20"/>
      <c r="B343" s="20"/>
      <c r="C343" s="31"/>
    </row>
    <row r="344" spans="1:3" ht="12.75" customHeight="1" x14ac:dyDescent="0.2">
      <c r="A344" s="20"/>
      <c r="B344" s="20"/>
      <c r="C344" s="31"/>
    </row>
    <row r="345" spans="1:3" ht="12.75" customHeight="1" x14ac:dyDescent="0.2">
      <c r="A345" s="20"/>
      <c r="B345" s="20"/>
      <c r="C345" s="31"/>
    </row>
    <row r="346" spans="1:3" ht="12.75" customHeight="1" x14ac:dyDescent="0.2">
      <c r="A346" s="20"/>
      <c r="B346" s="20"/>
      <c r="C346" s="31"/>
    </row>
    <row r="347" spans="1:3" ht="12.75" customHeight="1" x14ac:dyDescent="0.2">
      <c r="A347" s="20"/>
      <c r="B347" s="20"/>
      <c r="C347" s="31"/>
    </row>
    <row r="348" spans="1:3" ht="12.75" customHeight="1" x14ac:dyDescent="0.2">
      <c r="A348" s="20"/>
      <c r="B348" s="20"/>
      <c r="C348" s="31"/>
    </row>
    <row r="349" spans="1:3" ht="12.75" customHeight="1" x14ac:dyDescent="0.2">
      <c r="A349" s="20"/>
      <c r="B349" s="20"/>
      <c r="C349" s="31"/>
    </row>
    <row r="350" spans="1:3" ht="12.75" customHeight="1" x14ac:dyDescent="0.2">
      <c r="A350" s="20"/>
      <c r="B350" s="20"/>
      <c r="C350" s="31"/>
    </row>
    <row r="351" spans="1:3" ht="12.75" customHeight="1" x14ac:dyDescent="0.2">
      <c r="A351" s="20"/>
      <c r="B351" s="20"/>
      <c r="C351" s="31"/>
    </row>
    <row r="352" spans="1:3" ht="12.75" customHeight="1" x14ac:dyDescent="0.2">
      <c r="A352" s="20"/>
      <c r="B352" s="20"/>
      <c r="C352" s="31"/>
    </row>
    <row r="353" spans="1:3" ht="12.75" customHeight="1" x14ac:dyDescent="0.2">
      <c r="A353" s="20"/>
      <c r="B353" s="20"/>
      <c r="C353" s="31"/>
    </row>
    <row r="354" spans="1:3" ht="12.75" customHeight="1" x14ac:dyDescent="0.2">
      <c r="A354" s="20"/>
      <c r="B354" s="20"/>
      <c r="C354" s="31"/>
    </row>
    <row r="355" spans="1:3" ht="12.75" customHeight="1" x14ac:dyDescent="0.2">
      <c r="A355" s="20"/>
      <c r="B355" s="20"/>
      <c r="C355" s="31"/>
    </row>
    <row r="356" spans="1:3" ht="12.75" customHeight="1" x14ac:dyDescent="0.2">
      <c r="A356" s="20"/>
      <c r="B356" s="20"/>
      <c r="C356" s="31"/>
    </row>
    <row r="357" spans="1:3" ht="12.75" customHeight="1" x14ac:dyDescent="0.2">
      <c r="A357" s="20"/>
      <c r="B357" s="20"/>
      <c r="C357" s="31"/>
    </row>
    <row r="358" spans="1:3" ht="12.75" customHeight="1" x14ac:dyDescent="0.2">
      <c r="A358" s="20"/>
      <c r="B358" s="20"/>
      <c r="C358" s="31"/>
    </row>
    <row r="359" spans="1:3" ht="12.75" customHeight="1" x14ac:dyDescent="0.2">
      <c r="A359" s="20"/>
      <c r="B359" s="20"/>
      <c r="C359" s="31"/>
    </row>
    <row r="360" spans="1:3" ht="12.75" customHeight="1" x14ac:dyDescent="0.2">
      <c r="A360" s="20"/>
      <c r="B360" s="20"/>
      <c r="C360" s="31"/>
    </row>
    <row r="361" spans="1:3" ht="12.75" customHeight="1" x14ac:dyDescent="0.2">
      <c r="A361" s="20"/>
      <c r="B361" s="20"/>
      <c r="C361" s="31"/>
    </row>
    <row r="362" spans="1:3" ht="12.75" customHeight="1" x14ac:dyDescent="0.2">
      <c r="A362" s="20"/>
      <c r="B362" s="20"/>
      <c r="C362" s="31"/>
    </row>
    <row r="363" spans="1:3" ht="12.75" customHeight="1" x14ac:dyDescent="0.2">
      <c r="A363" s="20"/>
      <c r="B363" s="20"/>
      <c r="C363" s="31"/>
    </row>
    <row r="364" spans="1:3" ht="12.75" customHeight="1" x14ac:dyDescent="0.2">
      <c r="A364" s="20"/>
      <c r="B364" s="20"/>
      <c r="C364" s="31"/>
    </row>
    <row r="365" spans="1:3" ht="12.75" customHeight="1" x14ac:dyDescent="0.2">
      <c r="A365" s="20"/>
      <c r="B365" s="20"/>
      <c r="C365" s="31"/>
    </row>
    <row r="366" spans="1:3" ht="12.75" customHeight="1" x14ac:dyDescent="0.2">
      <c r="A366" s="20"/>
      <c r="B366" s="20"/>
      <c r="C366" s="31"/>
    </row>
    <row r="367" spans="1:3" ht="12.75" customHeight="1" x14ac:dyDescent="0.2">
      <c r="A367" s="20"/>
      <c r="B367" s="20"/>
      <c r="C367" s="31"/>
    </row>
    <row r="368" spans="1:3" ht="12.75" customHeight="1" x14ac:dyDescent="0.2">
      <c r="A368" s="20"/>
      <c r="B368" s="20"/>
      <c r="C368" s="31"/>
    </row>
    <row r="369" spans="1:3" ht="12.75" customHeight="1" x14ac:dyDescent="0.2">
      <c r="A369" s="20"/>
      <c r="B369" s="20"/>
      <c r="C369" s="31"/>
    </row>
    <row r="370" spans="1:3" ht="12.75" customHeight="1" x14ac:dyDescent="0.2">
      <c r="A370" s="20"/>
      <c r="B370" s="20"/>
      <c r="C370" s="31"/>
    </row>
    <row r="371" spans="1:3" ht="12.75" customHeight="1" x14ac:dyDescent="0.2">
      <c r="A371" s="20"/>
      <c r="B371" s="20"/>
      <c r="C371" s="31"/>
    </row>
    <row r="372" spans="1:3" ht="12.75" customHeight="1" x14ac:dyDescent="0.2">
      <c r="A372" s="20"/>
      <c r="B372" s="20"/>
      <c r="C372" s="31"/>
    </row>
    <row r="373" spans="1:3" ht="12.75" customHeight="1" x14ac:dyDescent="0.2">
      <c r="A373" s="20"/>
      <c r="B373" s="20"/>
      <c r="C373" s="31"/>
    </row>
    <row r="374" spans="1:3" ht="12.75" customHeight="1" x14ac:dyDescent="0.2">
      <c r="A374" s="20"/>
      <c r="B374" s="20"/>
      <c r="C374" s="31"/>
    </row>
    <row r="375" spans="1:3" ht="12.75" customHeight="1" x14ac:dyDescent="0.2">
      <c r="A375" s="20"/>
      <c r="B375" s="20"/>
      <c r="C375" s="31"/>
    </row>
    <row r="376" spans="1:3" ht="12.75" customHeight="1" x14ac:dyDescent="0.2">
      <c r="A376" s="20"/>
      <c r="B376" s="20"/>
      <c r="C376" s="31"/>
    </row>
    <row r="377" spans="1:3" ht="12.75" customHeight="1" x14ac:dyDescent="0.2">
      <c r="A377" s="20"/>
      <c r="B377" s="20"/>
      <c r="C377" s="31"/>
    </row>
    <row r="378" spans="1:3" ht="12.75" customHeight="1" x14ac:dyDescent="0.2">
      <c r="A378" s="20"/>
      <c r="B378" s="20"/>
      <c r="C378" s="31"/>
    </row>
    <row r="379" spans="1:3" ht="12.75" customHeight="1" x14ac:dyDescent="0.2">
      <c r="A379" s="20"/>
      <c r="B379" s="20"/>
      <c r="C379" s="31"/>
    </row>
    <row r="380" spans="1:3" ht="12.75" customHeight="1" x14ac:dyDescent="0.2">
      <c r="A380" s="20"/>
      <c r="B380" s="20"/>
      <c r="C380" s="31"/>
    </row>
    <row r="381" spans="1:3" ht="12.75" customHeight="1" x14ac:dyDescent="0.2">
      <c r="A381" s="20"/>
      <c r="B381" s="20"/>
      <c r="C381" s="31"/>
    </row>
    <row r="382" spans="1:3" ht="12.75" customHeight="1" x14ac:dyDescent="0.2">
      <c r="A382" s="20"/>
      <c r="B382" s="20"/>
      <c r="C382" s="31"/>
    </row>
    <row r="383" spans="1:3" ht="12.75" customHeight="1" x14ac:dyDescent="0.2">
      <c r="A383" s="20"/>
      <c r="B383" s="20"/>
      <c r="C383" s="31"/>
    </row>
    <row r="384" spans="1:3" ht="12.75" customHeight="1" x14ac:dyDescent="0.2">
      <c r="A384" s="20"/>
      <c r="B384" s="20"/>
      <c r="C384" s="31"/>
    </row>
    <row r="385" spans="1:3" ht="12.75" customHeight="1" x14ac:dyDescent="0.2">
      <c r="A385" s="20"/>
      <c r="B385" s="20"/>
      <c r="C385" s="31"/>
    </row>
    <row r="386" spans="1:3" ht="12.75" customHeight="1" x14ac:dyDescent="0.2">
      <c r="A386" s="20"/>
      <c r="B386" s="20"/>
      <c r="C386" s="31"/>
    </row>
    <row r="387" spans="1:3" ht="12.75" customHeight="1" x14ac:dyDescent="0.2">
      <c r="A387" s="20"/>
      <c r="B387" s="20"/>
      <c r="C387" s="31"/>
    </row>
    <row r="388" spans="1:3" ht="12.75" customHeight="1" x14ac:dyDescent="0.2">
      <c r="A388" s="20"/>
      <c r="B388" s="20"/>
      <c r="C388" s="31"/>
    </row>
    <row r="389" spans="1:3" ht="12.75" customHeight="1" x14ac:dyDescent="0.2">
      <c r="A389" s="20"/>
      <c r="B389" s="20"/>
      <c r="C389" s="31"/>
    </row>
    <row r="390" spans="1:3" ht="12.75" customHeight="1" x14ac:dyDescent="0.2">
      <c r="A390" s="20"/>
      <c r="B390" s="20"/>
      <c r="C390" s="31"/>
    </row>
    <row r="391" spans="1:3" ht="12.75" customHeight="1" x14ac:dyDescent="0.2">
      <c r="A391" s="20"/>
      <c r="B391" s="20"/>
      <c r="C391" s="31"/>
    </row>
    <row r="392" spans="1:3" ht="12.75" customHeight="1" x14ac:dyDescent="0.2">
      <c r="A392" s="20"/>
      <c r="B392" s="20"/>
      <c r="C392" s="31"/>
    </row>
    <row r="393" spans="1:3" ht="12.75" customHeight="1" x14ac:dyDescent="0.2">
      <c r="A393" s="20"/>
      <c r="B393" s="20"/>
      <c r="C393" s="31"/>
    </row>
    <row r="394" spans="1:3" ht="12.75" customHeight="1" x14ac:dyDescent="0.2">
      <c r="A394" s="20"/>
      <c r="B394" s="20"/>
      <c r="C394" s="31"/>
    </row>
    <row r="395" spans="1:3" ht="12.75" customHeight="1" x14ac:dyDescent="0.2">
      <c r="A395" s="20"/>
      <c r="B395" s="20"/>
      <c r="C395" s="31"/>
    </row>
    <row r="396" spans="1:3" ht="12.75" customHeight="1" x14ac:dyDescent="0.2">
      <c r="A396" s="20"/>
      <c r="B396" s="20"/>
      <c r="C396" s="31"/>
    </row>
    <row r="397" spans="1:3" ht="12.75" customHeight="1" x14ac:dyDescent="0.2">
      <c r="A397" s="20"/>
      <c r="B397" s="20"/>
      <c r="C397" s="31"/>
    </row>
    <row r="398" spans="1:3" ht="12.75" customHeight="1" x14ac:dyDescent="0.2">
      <c r="A398" s="20"/>
      <c r="B398" s="20"/>
      <c r="C398" s="31"/>
    </row>
    <row r="399" spans="1:3" ht="12.75" customHeight="1" x14ac:dyDescent="0.2">
      <c r="A399" s="20"/>
      <c r="B399" s="20"/>
      <c r="C399" s="31"/>
    </row>
    <row r="400" spans="1:3" ht="12.75" customHeight="1" x14ac:dyDescent="0.2">
      <c r="A400" s="20"/>
      <c r="B400" s="20"/>
      <c r="C400" s="31"/>
    </row>
    <row r="401" spans="1:3" ht="12.75" customHeight="1" x14ac:dyDescent="0.2">
      <c r="A401" s="20"/>
      <c r="B401" s="20"/>
      <c r="C401" s="31"/>
    </row>
    <row r="402" spans="1:3" ht="12.75" customHeight="1" x14ac:dyDescent="0.2">
      <c r="A402" s="20"/>
      <c r="B402" s="20"/>
      <c r="C402" s="31"/>
    </row>
    <row r="403" spans="1:3" ht="12.75" customHeight="1" x14ac:dyDescent="0.2">
      <c r="A403" s="20"/>
      <c r="B403" s="20"/>
      <c r="C403" s="31"/>
    </row>
    <row r="404" spans="1:3" ht="12.75" customHeight="1" x14ac:dyDescent="0.2">
      <c r="A404" s="20"/>
      <c r="B404" s="20"/>
      <c r="C404" s="31"/>
    </row>
    <row r="405" spans="1:3" ht="12.75" customHeight="1" x14ac:dyDescent="0.2">
      <c r="A405" s="20"/>
      <c r="B405" s="20"/>
      <c r="C405" s="31"/>
    </row>
    <row r="406" spans="1:3" ht="12.75" customHeight="1" x14ac:dyDescent="0.2">
      <c r="A406" s="20"/>
      <c r="B406" s="20"/>
      <c r="C406" s="31"/>
    </row>
    <row r="407" spans="1:3" ht="12.75" customHeight="1" x14ac:dyDescent="0.2">
      <c r="A407" s="20"/>
      <c r="B407" s="20"/>
      <c r="C407" s="31"/>
    </row>
    <row r="408" spans="1:3" ht="12.75" customHeight="1" x14ac:dyDescent="0.2">
      <c r="A408" s="20"/>
      <c r="B408" s="20"/>
      <c r="C408" s="31"/>
    </row>
    <row r="409" spans="1:3" ht="12.75" customHeight="1" x14ac:dyDescent="0.2">
      <c r="A409" s="20"/>
      <c r="B409" s="20"/>
      <c r="C409" s="31"/>
    </row>
    <row r="410" spans="1:3" ht="12.75" customHeight="1" x14ac:dyDescent="0.2">
      <c r="A410" s="20"/>
      <c r="B410" s="20"/>
      <c r="C410" s="31"/>
    </row>
    <row r="411" spans="1:3" ht="12.75" customHeight="1" x14ac:dyDescent="0.2">
      <c r="A411" s="20"/>
      <c r="B411" s="20"/>
      <c r="C411" s="31"/>
    </row>
    <row r="412" spans="1:3" ht="12.75" customHeight="1" x14ac:dyDescent="0.2">
      <c r="A412" s="20"/>
      <c r="B412" s="20"/>
      <c r="C412" s="31"/>
    </row>
    <row r="413" spans="1:3" ht="12.75" customHeight="1" x14ac:dyDescent="0.2">
      <c r="A413" s="20"/>
      <c r="B413" s="20"/>
      <c r="C413" s="31"/>
    </row>
    <row r="414" spans="1:3" ht="12.75" customHeight="1" x14ac:dyDescent="0.2">
      <c r="A414" s="20"/>
      <c r="B414" s="20"/>
      <c r="C414" s="31"/>
    </row>
    <row r="415" spans="1:3" ht="12.75" customHeight="1" x14ac:dyDescent="0.2">
      <c r="A415" s="20"/>
      <c r="B415" s="20"/>
      <c r="C415" s="31"/>
    </row>
    <row r="416" spans="1:3" ht="12.75" customHeight="1" x14ac:dyDescent="0.2">
      <c r="A416" s="20"/>
      <c r="B416" s="20"/>
      <c r="C416" s="31"/>
    </row>
    <row r="417" spans="1:3" ht="12.75" customHeight="1" x14ac:dyDescent="0.2">
      <c r="A417" s="20"/>
      <c r="B417" s="20"/>
      <c r="C417" s="31"/>
    </row>
    <row r="418" spans="1:3" ht="12.75" customHeight="1" x14ac:dyDescent="0.2">
      <c r="A418" s="20"/>
      <c r="B418" s="20"/>
      <c r="C418" s="31"/>
    </row>
    <row r="419" spans="1:3" ht="12.75" customHeight="1" x14ac:dyDescent="0.2">
      <c r="A419" s="20"/>
      <c r="B419" s="20"/>
      <c r="C419" s="31"/>
    </row>
    <row r="420" spans="1:3" ht="12.75" customHeight="1" x14ac:dyDescent="0.2">
      <c r="A420" s="20"/>
      <c r="B420" s="20"/>
      <c r="C420" s="31"/>
    </row>
    <row r="421" spans="1:3" ht="12.75" customHeight="1" x14ac:dyDescent="0.2">
      <c r="A421" s="20"/>
      <c r="B421" s="20"/>
      <c r="C421" s="31"/>
    </row>
    <row r="422" spans="1:3" ht="12.75" customHeight="1" x14ac:dyDescent="0.2">
      <c r="A422" s="20"/>
      <c r="B422" s="20"/>
      <c r="C422" s="31"/>
    </row>
    <row r="423" spans="1:3" ht="12.75" customHeight="1" x14ac:dyDescent="0.2">
      <c r="A423" s="20"/>
      <c r="B423" s="20"/>
      <c r="C423" s="31"/>
    </row>
    <row r="424" spans="1:3" ht="12.75" customHeight="1" x14ac:dyDescent="0.2">
      <c r="A424" s="20"/>
      <c r="B424" s="20"/>
      <c r="C424" s="31"/>
    </row>
    <row r="425" spans="1:3" ht="12.75" customHeight="1" x14ac:dyDescent="0.2">
      <c r="A425" s="20"/>
      <c r="B425" s="20"/>
      <c r="C425" s="31"/>
    </row>
    <row r="426" spans="1:3" ht="12.75" customHeight="1" x14ac:dyDescent="0.2">
      <c r="A426" s="20"/>
      <c r="B426" s="20"/>
      <c r="C426" s="31"/>
    </row>
    <row r="427" spans="1:3" ht="12.75" customHeight="1" x14ac:dyDescent="0.2">
      <c r="A427" s="20"/>
      <c r="B427" s="20"/>
      <c r="C427" s="31"/>
    </row>
    <row r="428" spans="1:3" ht="12.75" customHeight="1" x14ac:dyDescent="0.2">
      <c r="A428" s="20"/>
      <c r="B428" s="20"/>
      <c r="C428" s="31"/>
    </row>
    <row r="429" spans="1:3" ht="12.75" customHeight="1" x14ac:dyDescent="0.2">
      <c r="A429" s="20"/>
      <c r="B429" s="20"/>
      <c r="C429" s="31"/>
    </row>
    <row r="430" spans="1:3" ht="12.75" customHeight="1" x14ac:dyDescent="0.2">
      <c r="A430" s="20"/>
      <c r="B430" s="20"/>
      <c r="C430" s="31"/>
    </row>
    <row r="431" spans="1:3" ht="12.75" customHeight="1" x14ac:dyDescent="0.2">
      <c r="A431" s="20"/>
      <c r="B431" s="20"/>
      <c r="C431" s="31"/>
    </row>
    <row r="432" spans="1:3" ht="12.75" customHeight="1" x14ac:dyDescent="0.2">
      <c r="A432" s="20"/>
      <c r="B432" s="20"/>
      <c r="C432" s="31"/>
    </row>
    <row r="433" spans="1:3" ht="12.75" customHeight="1" x14ac:dyDescent="0.2">
      <c r="A433" s="20"/>
      <c r="B433" s="20"/>
      <c r="C433" s="31"/>
    </row>
    <row r="434" spans="1:3" ht="12.75" customHeight="1" x14ac:dyDescent="0.2">
      <c r="A434" s="20"/>
      <c r="B434" s="20"/>
      <c r="C434" s="31"/>
    </row>
    <row r="435" spans="1:3" ht="12.75" customHeight="1" x14ac:dyDescent="0.2">
      <c r="A435" s="20"/>
      <c r="B435" s="20"/>
      <c r="C435" s="31"/>
    </row>
    <row r="436" spans="1:3" ht="12.75" customHeight="1" x14ac:dyDescent="0.2">
      <c r="A436" s="20"/>
      <c r="B436" s="20"/>
      <c r="C436" s="31"/>
    </row>
    <row r="437" spans="1:3" ht="12.75" customHeight="1" x14ac:dyDescent="0.2">
      <c r="A437" s="20"/>
      <c r="B437" s="20"/>
      <c r="C437" s="31"/>
    </row>
    <row r="438" spans="1:3" ht="12.75" customHeight="1" x14ac:dyDescent="0.2">
      <c r="A438" s="20"/>
      <c r="B438" s="20"/>
      <c r="C438" s="31"/>
    </row>
    <row r="439" spans="1:3" ht="12.75" customHeight="1" x14ac:dyDescent="0.2">
      <c r="A439" s="20"/>
      <c r="B439" s="20"/>
      <c r="C439" s="31"/>
    </row>
    <row r="440" spans="1:3" ht="12.75" customHeight="1" x14ac:dyDescent="0.2">
      <c r="A440" s="20"/>
      <c r="B440" s="20"/>
      <c r="C440" s="31"/>
    </row>
    <row r="441" spans="1:3" ht="12.75" customHeight="1" x14ac:dyDescent="0.2">
      <c r="A441" s="20"/>
      <c r="B441" s="20"/>
      <c r="C441" s="31"/>
    </row>
    <row r="442" spans="1:3" ht="12.75" customHeight="1" x14ac:dyDescent="0.2">
      <c r="A442" s="20"/>
      <c r="B442" s="20"/>
      <c r="C442" s="31"/>
    </row>
    <row r="443" spans="1:3" ht="12.75" customHeight="1" x14ac:dyDescent="0.2">
      <c r="A443" s="20"/>
      <c r="B443" s="20"/>
      <c r="C443" s="31"/>
    </row>
    <row r="444" spans="1:3" ht="12.75" customHeight="1" x14ac:dyDescent="0.2">
      <c r="A444" s="20"/>
      <c r="B444" s="20"/>
      <c r="C444" s="31"/>
    </row>
    <row r="445" spans="1:3" ht="12.75" customHeight="1" x14ac:dyDescent="0.2">
      <c r="A445" s="20"/>
      <c r="B445" s="20"/>
      <c r="C445" s="31"/>
    </row>
    <row r="446" spans="1:3" ht="12.75" customHeight="1" x14ac:dyDescent="0.2">
      <c r="A446" s="20"/>
      <c r="B446" s="20"/>
      <c r="C446" s="31"/>
    </row>
    <row r="447" spans="1:3" ht="12.75" customHeight="1" x14ac:dyDescent="0.2">
      <c r="A447" s="20"/>
      <c r="B447" s="20"/>
      <c r="C447" s="31"/>
    </row>
    <row r="448" spans="1:3" ht="12.75" customHeight="1" x14ac:dyDescent="0.2">
      <c r="A448" s="20"/>
      <c r="B448" s="20"/>
      <c r="C448" s="31"/>
    </row>
    <row r="449" spans="1:3" ht="12.75" customHeight="1" x14ac:dyDescent="0.2">
      <c r="A449" s="20"/>
      <c r="B449" s="20"/>
      <c r="C449" s="31"/>
    </row>
    <row r="450" spans="1:3" ht="12.75" customHeight="1" x14ac:dyDescent="0.2">
      <c r="A450" s="20"/>
      <c r="B450" s="20"/>
      <c r="C450" s="31"/>
    </row>
    <row r="451" spans="1:3" ht="12.75" customHeight="1" x14ac:dyDescent="0.2">
      <c r="A451" s="20"/>
      <c r="B451" s="20"/>
      <c r="C451" s="31"/>
    </row>
    <row r="452" spans="1:3" ht="12.75" customHeight="1" x14ac:dyDescent="0.2">
      <c r="A452" s="20"/>
      <c r="B452" s="20"/>
      <c r="C452" s="31"/>
    </row>
    <row r="453" spans="1:3" ht="12.75" customHeight="1" x14ac:dyDescent="0.2">
      <c r="A453" s="20"/>
      <c r="B453" s="20"/>
      <c r="C453" s="31"/>
    </row>
    <row r="454" spans="1:3" ht="12.75" customHeight="1" x14ac:dyDescent="0.2">
      <c r="A454" s="20"/>
      <c r="B454" s="20"/>
      <c r="C454" s="31"/>
    </row>
    <row r="455" spans="1:3" ht="12.75" customHeight="1" x14ac:dyDescent="0.2">
      <c r="A455" s="20"/>
      <c r="B455" s="20"/>
      <c r="C455" s="31"/>
    </row>
    <row r="456" spans="1:3" ht="12.75" customHeight="1" x14ac:dyDescent="0.2">
      <c r="A456" s="20"/>
      <c r="B456" s="20"/>
      <c r="C456" s="31"/>
    </row>
    <row r="457" spans="1:3" ht="12.75" customHeight="1" x14ac:dyDescent="0.2">
      <c r="A457" s="20"/>
      <c r="B457" s="20"/>
      <c r="C457" s="31"/>
    </row>
    <row r="458" spans="1:3" ht="12.75" customHeight="1" x14ac:dyDescent="0.2">
      <c r="A458" s="20"/>
      <c r="B458" s="20"/>
      <c r="C458" s="31"/>
    </row>
    <row r="459" spans="1:3" ht="12.75" customHeight="1" x14ac:dyDescent="0.2">
      <c r="A459" s="20"/>
      <c r="B459" s="20"/>
      <c r="C459" s="31"/>
    </row>
    <row r="460" spans="1:3" ht="12.75" customHeight="1" x14ac:dyDescent="0.2">
      <c r="A460" s="20"/>
      <c r="B460" s="20"/>
      <c r="C460" s="31"/>
    </row>
    <row r="461" spans="1:3" ht="12.75" customHeight="1" x14ac:dyDescent="0.2">
      <c r="A461" s="20"/>
      <c r="B461" s="20"/>
      <c r="C461" s="31"/>
    </row>
    <row r="462" spans="1:3" ht="12.75" customHeight="1" x14ac:dyDescent="0.2">
      <c r="A462" s="20"/>
      <c r="B462" s="20"/>
      <c r="C462" s="31"/>
    </row>
    <row r="463" spans="1:3" ht="12.75" customHeight="1" x14ac:dyDescent="0.2">
      <c r="A463" s="20"/>
      <c r="B463" s="20"/>
      <c r="C463" s="31"/>
    </row>
    <row r="464" spans="1:3" ht="12.75" customHeight="1" x14ac:dyDescent="0.2">
      <c r="A464" s="20"/>
      <c r="B464" s="20"/>
      <c r="C464" s="31"/>
    </row>
    <row r="465" spans="1:3" ht="12.75" customHeight="1" x14ac:dyDescent="0.2">
      <c r="A465" s="20"/>
      <c r="B465" s="20"/>
      <c r="C465" s="31"/>
    </row>
    <row r="466" spans="1:3" ht="12.75" customHeight="1" x14ac:dyDescent="0.2">
      <c r="A466" s="20"/>
      <c r="B466" s="20"/>
      <c r="C466" s="31"/>
    </row>
    <row r="467" spans="1:3" ht="12.75" customHeight="1" x14ac:dyDescent="0.2">
      <c r="A467" s="20"/>
      <c r="B467" s="20"/>
      <c r="C467" s="31"/>
    </row>
    <row r="468" spans="1:3" ht="12.75" customHeight="1" x14ac:dyDescent="0.2">
      <c r="A468" s="20"/>
      <c r="B468" s="20"/>
      <c r="C468" s="31"/>
    </row>
    <row r="469" spans="1:3" ht="12.75" customHeight="1" x14ac:dyDescent="0.2">
      <c r="A469" s="20"/>
      <c r="B469" s="20"/>
      <c r="C469" s="31"/>
    </row>
    <row r="470" spans="1:3" ht="12.75" customHeight="1" x14ac:dyDescent="0.2">
      <c r="A470" s="20"/>
      <c r="B470" s="20"/>
      <c r="C470" s="31"/>
    </row>
    <row r="471" spans="1:3" ht="12.75" customHeight="1" x14ac:dyDescent="0.2">
      <c r="A471" s="20"/>
      <c r="B471" s="20"/>
      <c r="C471" s="31"/>
    </row>
    <row r="472" spans="1:3" ht="12.75" customHeight="1" x14ac:dyDescent="0.2">
      <c r="A472" s="20"/>
      <c r="B472" s="20"/>
      <c r="C472" s="31"/>
    </row>
    <row r="473" spans="1:3" ht="12.75" customHeight="1" x14ac:dyDescent="0.2">
      <c r="A473" s="20"/>
      <c r="B473" s="20"/>
      <c r="C473" s="31"/>
    </row>
    <row r="474" spans="1:3" ht="12.75" customHeight="1" x14ac:dyDescent="0.2">
      <c r="A474" s="20"/>
      <c r="B474" s="20"/>
      <c r="C474" s="31"/>
    </row>
    <row r="475" spans="1:3" ht="12.75" customHeight="1" x14ac:dyDescent="0.2">
      <c r="A475" s="20"/>
      <c r="B475" s="20"/>
      <c r="C475" s="31"/>
    </row>
    <row r="476" spans="1:3" ht="12.75" customHeight="1" x14ac:dyDescent="0.2">
      <c r="A476" s="20"/>
      <c r="B476" s="20"/>
      <c r="C476" s="31"/>
    </row>
    <row r="477" spans="1:3" ht="12.75" customHeight="1" x14ac:dyDescent="0.2">
      <c r="A477" s="20"/>
      <c r="B477" s="20"/>
      <c r="C477" s="31"/>
    </row>
    <row r="478" spans="1:3" ht="12.75" customHeight="1" x14ac:dyDescent="0.2">
      <c r="A478" s="20"/>
      <c r="B478" s="20"/>
      <c r="C478" s="31"/>
    </row>
    <row r="479" spans="1:3" ht="12.75" customHeight="1" x14ac:dyDescent="0.2">
      <c r="A479" s="20"/>
      <c r="B479" s="20"/>
      <c r="C479" s="31"/>
    </row>
    <row r="480" spans="1:3" ht="12.75" customHeight="1" x14ac:dyDescent="0.2">
      <c r="A480" s="20"/>
      <c r="B480" s="20"/>
      <c r="C480" s="31"/>
    </row>
    <row r="481" spans="1:3" ht="12.75" customHeight="1" x14ac:dyDescent="0.2">
      <c r="A481" s="20"/>
      <c r="B481" s="20"/>
      <c r="C481" s="31"/>
    </row>
    <row r="482" spans="1:3" ht="12.75" customHeight="1" x14ac:dyDescent="0.2">
      <c r="A482" s="20"/>
      <c r="B482" s="20"/>
      <c r="C482" s="31"/>
    </row>
    <row r="483" spans="1:3" ht="12.75" customHeight="1" x14ac:dyDescent="0.2">
      <c r="A483" s="20"/>
      <c r="B483" s="20"/>
      <c r="C483" s="31"/>
    </row>
    <row r="484" spans="1:3" ht="12.75" customHeight="1" x14ac:dyDescent="0.2">
      <c r="A484" s="20"/>
      <c r="B484" s="20"/>
      <c r="C484" s="31"/>
    </row>
    <row r="485" spans="1:3" ht="12.75" customHeight="1" x14ac:dyDescent="0.2">
      <c r="A485" s="20"/>
      <c r="B485" s="20"/>
      <c r="C485" s="31"/>
    </row>
    <row r="486" spans="1:3" ht="12.75" customHeight="1" x14ac:dyDescent="0.2">
      <c r="A486" s="20"/>
      <c r="B486" s="20"/>
      <c r="C486" s="31"/>
    </row>
    <row r="487" spans="1:3" ht="12.75" customHeight="1" x14ac:dyDescent="0.2">
      <c r="A487" s="20"/>
      <c r="B487" s="20"/>
      <c r="C487" s="31"/>
    </row>
    <row r="488" spans="1:3" ht="12.75" customHeight="1" x14ac:dyDescent="0.2">
      <c r="A488" s="20"/>
      <c r="B488" s="20"/>
      <c r="C488" s="31"/>
    </row>
    <row r="489" spans="1:3" ht="12.75" customHeight="1" x14ac:dyDescent="0.2">
      <c r="A489" s="20"/>
      <c r="B489" s="20"/>
      <c r="C489" s="31"/>
    </row>
    <row r="490" spans="1:3" ht="12.75" customHeight="1" x14ac:dyDescent="0.2">
      <c r="A490" s="20"/>
      <c r="B490" s="20"/>
      <c r="C490" s="31"/>
    </row>
    <row r="491" spans="1:3" ht="12.75" customHeight="1" x14ac:dyDescent="0.2">
      <c r="A491" s="20"/>
      <c r="B491" s="20"/>
      <c r="C491" s="31"/>
    </row>
    <row r="492" spans="1:3" ht="12.75" customHeight="1" x14ac:dyDescent="0.2">
      <c r="A492" s="20"/>
      <c r="B492" s="20"/>
      <c r="C492" s="31"/>
    </row>
    <row r="493" spans="1:3" ht="12.75" customHeight="1" x14ac:dyDescent="0.2">
      <c r="A493" s="20"/>
      <c r="B493" s="20"/>
      <c r="C493" s="31"/>
    </row>
    <row r="494" spans="1:3" ht="12.75" customHeight="1" x14ac:dyDescent="0.2">
      <c r="A494" s="20"/>
      <c r="B494" s="20"/>
      <c r="C494" s="31"/>
    </row>
    <row r="495" spans="1:3" ht="12.75" customHeight="1" x14ac:dyDescent="0.2">
      <c r="A495" s="20"/>
      <c r="B495" s="20"/>
      <c r="C495" s="31"/>
    </row>
    <row r="496" spans="1:3" ht="12.75" customHeight="1" x14ac:dyDescent="0.2">
      <c r="A496" s="20"/>
      <c r="B496" s="20"/>
      <c r="C496" s="31"/>
    </row>
    <row r="497" spans="1:3" ht="12.75" customHeight="1" x14ac:dyDescent="0.2">
      <c r="A497" s="20"/>
      <c r="B497" s="20"/>
      <c r="C497" s="31"/>
    </row>
    <row r="498" spans="1:3" ht="12.75" customHeight="1" x14ac:dyDescent="0.2">
      <c r="A498" s="20"/>
      <c r="B498" s="20"/>
      <c r="C498" s="31"/>
    </row>
    <row r="499" spans="1:3" ht="12.75" customHeight="1" x14ac:dyDescent="0.2">
      <c r="A499" s="20"/>
      <c r="B499" s="20"/>
      <c r="C499" s="31"/>
    </row>
    <row r="500" spans="1:3" ht="12.75" customHeight="1" x14ac:dyDescent="0.2">
      <c r="A500" s="20"/>
      <c r="B500" s="20"/>
      <c r="C500" s="31"/>
    </row>
    <row r="501" spans="1:3" ht="12.75" customHeight="1" x14ac:dyDescent="0.2">
      <c r="A501" s="20"/>
      <c r="B501" s="20"/>
      <c r="C501" s="31"/>
    </row>
    <row r="502" spans="1:3" ht="12.75" customHeight="1" x14ac:dyDescent="0.2">
      <c r="A502" s="20"/>
      <c r="B502" s="20"/>
      <c r="C502" s="31"/>
    </row>
    <row r="503" spans="1:3" ht="12.75" customHeight="1" x14ac:dyDescent="0.2">
      <c r="A503" s="20"/>
      <c r="B503" s="20"/>
      <c r="C503" s="31"/>
    </row>
    <row r="504" spans="1:3" ht="12.75" customHeight="1" x14ac:dyDescent="0.2">
      <c r="A504" s="20"/>
      <c r="B504" s="20"/>
      <c r="C504" s="31"/>
    </row>
    <row r="505" spans="1:3" ht="12.75" customHeight="1" x14ac:dyDescent="0.2">
      <c r="A505" s="20"/>
      <c r="B505" s="20"/>
      <c r="C505" s="31"/>
    </row>
    <row r="506" spans="1:3" ht="12.75" customHeight="1" x14ac:dyDescent="0.2">
      <c r="A506" s="20"/>
      <c r="B506" s="20"/>
      <c r="C506" s="31"/>
    </row>
    <row r="507" spans="1:3" ht="12.75" customHeight="1" x14ac:dyDescent="0.2">
      <c r="A507" s="20"/>
      <c r="B507" s="20"/>
      <c r="C507" s="31"/>
    </row>
    <row r="508" spans="1:3" ht="12.75" customHeight="1" x14ac:dyDescent="0.2">
      <c r="A508" s="20"/>
      <c r="B508" s="20"/>
      <c r="C508" s="31"/>
    </row>
    <row r="509" spans="1:3" ht="12.75" customHeight="1" x14ac:dyDescent="0.2">
      <c r="A509" s="20"/>
      <c r="B509" s="20"/>
      <c r="C509" s="31"/>
    </row>
    <row r="510" spans="1:3" ht="12.75" customHeight="1" x14ac:dyDescent="0.2">
      <c r="A510" s="20"/>
      <c r="B510" s="20"/>
      <c r="C510" s="31"/>
    </row>
    <row r="511" spans="1:3" ht="12.75" customHeight="1" x14ac:dyDescent="0.2">
      <c r="A511" s="20"/>
      <c r="B511" s="20"/>
      <c r="C511" s="31"/>
    </row>
    <row r="512" spans="1:3" ht="12.75" customHeight="1" x14ac:dyDescent="0.2">
      <c r="A512" s="20"/>
      <c r="B512" s="20"/>
      <c r="C512" s="31"/>
    </row>
    <row r="513" spans="1:3" ht="12.75" customHeight="1" x14ac:dyDescent="0.2">
      <c r="A513" s="20"/>
      <c r="B513" s="20"/>
      <c r="C513" s="31"/>
    </row>
    <row r="514" spans="1:3" ht="12.75" customHeight="1" x14ac:dyDescent="0.2">
      <c r="A514" s="20"/>
      <c r="B514" s="20"/>
      <c r="C514" s="31"/>
    </row>
    <row r="515" spans="1:3" ht="12.75" customHeight="1" x14ac:dyDescent="0.2">
      <c r="A515" s="20"/>
      <c r="B515" s="20"/>
      <c r="C515" s="31"/>
    </row>
    <row r="516" spans="1:3" ht="12.75" customHeight="1" x14ac:dyDescent="0.2">
      <c r="A516" s="20"/>
      <c r="B516" s="20"/>
      <c r="C516" s="31"/>
    </row>
    <row r="517" spans="1:3" ht="12.75" customHeight="1" x14ac:dyDescent="0.2">
      <c r="A517" s="20"/>
      <c r="B517" s="20"/>
      <c r="C517" s="31"/>
    </row>
    <row r="518" spans="1:3" ht="12.75" customHeight="1" x14ac:dyDescent="0.2">
      <c r="A518" s="20"/>
      <c r="B518" s="20"/>
      <c r="C518" s="31"/>
    </row>
    <row r="519" spans="1:3" ht="12.75" customHeight="1" x14ac:dyDescent="0.2">
      <c r="A519" s="20"/>
      <c r="B519" s="20"/>
      <c r="C519" s="31"/>
    </row>
    <row r="520" spans="1:3" ht="12.75" customHeight="1" x14ac:dyDescent="0.2">
      <c r="A520" s="20"/>
      <c r="B520" s="20"/>
      <c r="C520" s="31"/>
    </row>
    <row r="521" spans="1:3" ht="12.75" customHeight="1" x14ac:dyDescent="0.2">
      <c r="A521" s="20"/>
      <c r="B521" s="20"/>
      <c r="C521" s="31"/>
    </row>
    <row r="522" spans="1:3" ht="12.75" customHeight="1" x14ac:dyDescent="0.2">
      <c r="A522" s="20"/>
      <c r="B522" s="20"/>
      <c r="C522" s="31"/>
    </row>
    <row r="523" spans="1:3" ht="12.75" customHeight="1" x14ac:dyDescent="0.2">
      <c r="A523" s="20"/>
      <c r="B523" s="20"/>
      <c r="C523" s="31"/>
    </row>
    <row r="524" spans="1:3" ht="12.75" customHeight="1" x14ac:dyDescent="0.2">
      <c r="A524" s="20"/>
      <c r="B524" s="20"/>
      <c r="C524" s="31"/>
    </row>
    <row r="525" spans="1:3" ht="12.75" customHeight="1" x14ac:dyDescent="0.2">
      <c r="A525" s="20"/>
      <c r="B525" s="20"/>
      <c r="C525" s="31"/>
    </row>
    <row r="526" spans="1:3" ht="12.75" customHeight="1" x14ac:dyDescent="0.2">
      <c r="A526" s="20"/>
      <c r="B526" s="20"/>
      <c r="C526" s="31"/>
    </row>
    <row r="527" spans="1:3" ht="12.75" customHeight="1" x14ac:dyDescent="0.2">
      <c r="A527" s="20"/>
      <c r="B527" s="20"/>
      <c r="C527" s="31"/>
    </row>
    <row r="528" spans="1:3" ht="12.75" customHeight="1" x14ac:dyDescent="0.2">
      <c r="A528" s="20"/>
      <c r="B528" s="20"/>
      <c r="C528" s="31"/>
    </row>
    <row r="529" spans="1:3" ht="12.75" customHeight="1" x14ac:dyDescent="0.2">
      <c r="A529" s="20"/>
      <c r="B529" s="20"/>
      <c r="C529" s="31"/>
    </row>
    <row r="530" spans="1:3" ht="12.75" customHeight="1" x14ac:dyDescent="0.2">
      <c r="A530" s="20"/>
      <c r="B530" s="20"/>
      <c r="C530" s="31"/>
    </row>
    <row r="531" spans="1:3" ht="12.75" customHeight="1" x14ac:dyDescent="0.2">
      <c r="A531" s="20"/>
      <c r="B531" s="20"/>
      <c r="C531" s="31"/>
    </row>
    <row r="532" spans="1:3" ht="12.75" customHeight="1" x14ac:dyDescent="0.2">
      <c r="A532" s="20"/>
      <c r="B532" s="20"/>
      <c r="C532" s="31"/>
    </row>
    <row r="533" spans="1:3" ht="12.75" customHeight="1" x14ac:dyDescent="0.2">
      <c r="A533" s="20"/>
      <c r="B533" s="20"/>
      <c r="C533" s="31"/>
    </row>
    <row r="534" spans="1:3" ht="12.75" customHeight="1" x14ac:dyDescent="0.2">
      <c r="A534" s="20"/>
      <c r="B534" s="20"/>
      <c r="C534" s="31"/>
    </row>
    <row r="535" spans="1:3" ht="12.75" customHeight="1" x14ac:dyDescent="0.2">
      <c r="A535" s="20"/>
      <c r="B535" s="20"/>
      <c r="C535" s="31"/>
    </row>
    <row r="536" spans="1:3" ht="12.75" customHeight="1" x14ac:dyDescent="0.2">
      <c r="A536" s="20"/>
      <c r="B536" s="20"/>
      <c r="C536" s="31"/>
    </row>
    <row r="537" spans="1:3" ht="12.75" customHeight="1" x14ac:dyDescent="0.2">
      <c r="A537" s="20"/>
      <c r="B537" s="20"/>
      <c r="C537" s="31"/>
    </row>
    <row r="538" spans="1:3" ht="12.75" customHeight="1" x14ac:dyDescent="0.2">
      <c r="A538" s="20"/>
      <c r="B538" s="20"/>
      <c r="C538" s="31"/>
    </row>
    <row r="539" spans="1:3" ht="12.75" customHeight="1" x14ac:dyDescent="0.2">
      <c r="A539" s="20"/>
      <c r="B539" s="20"/>
      <c r="C539" s="31"/>
    </row>
    <row r="540" spans="1:3" ht="12.75" customHeight="1" x14ac:dyDescent="0.2">
      <c r="A540" s="20"/>
      <c r="B540" s="20"/>
      <c r="C540" s="31"/>
    </row>
    <row r="541" spans="1:3" ht="12.75" customHeight="1" x14ac:dyDescent="0.2">
      <c r="A541" s="20"/>
      <c r="B541" s="20"/>
      <c r="C541" s="31"/>
    </row>
    <row r="542" spans="1:3" ht="12.75" customHeight="1" x14ac:dyDescent="0.2">
      <c r="A542" s="20"/>
      <c r="B542" s="20"/>
      <c r="C542" s="31"/>
    </row>
    <row r="543" spans="1:3" ht="12.75" customHeight="1" x14ac:dyDescent="0.2">
      <c r="A543" s="20"/>
      <c r="B543" s="20"/>
      <c r="C543" s="31"/>
    </row>
    <row r="544" spans="1:3" ht="12.75" customHeight="1" x14ac:dyDescent="0.2">
      <c r="A544" s="20"/>
      <c r="B544" s="20"/>
      <c r="C544" s="31"/>
    </row>
    <row r="545" spans="1:3" ht="12.75" customHeight="1" x14ac:dyDescent="0.2">
      <c r="A545" s="20"/>
      <c r="B545" s="20"/>
      <c r="C545" s="31"/>
    </row>
    <row r="546" spans="1:3" ht="12.75" customHeight="1" x14ac:dyDescent="0.2">
      <c r="A546" s="20"/>
      <c r="B546" s="20"/>
      <c r="C546" s="31"/>
    </row>
    <row r="547" spans="1:3" ht="12.75" customHeight="1" x14ac:dyDescent="0.2">
      <c r="A547" s="20"/>
      <c r="B547" s="20"/>
      <c r="C547" s="31"/>
    </row>
    <row r="548" spans="1:3" ht="12.75" customHeight="1" x14ac:dyDescent="0.2">
      <c r="A548" s="20"/>
      <c r="B548" s="20"/>
      <c r="C548" s="31"/>
    </row>
    <row r="549" spans="1:3" ht="12.75" customHeight="1" x14ac:dyDescent="0.2">
      <c r="A549" s="20"/>
      <c r="B549" s="20"/>
      <c r="C549" s="31"/>
    </row>
    <row r="550" spans="1:3" ht="12.75" customHeight="1" x14ac:dyDescent="0.2">
      <c r="A550" s="20"/>
      <c r="B550" s="20"/>
      <c r="C550" s="31"/>
    </row>
    <row r="551" spans="1:3" ht="12.75" customHeight="1" x14ac:dyDescent="0.2">
      <c r="A551" s="20"/>
      <c r="B551" s="20"/>
      <c r="C551" s="31"/>
    </row>
    <row r="552" spans="1:3" ht="12.75" customHeight="1" x14ac:dyDescent="0.2">
      <c r="A552" s="20"/>
      <c r="B552" s="20"/>
      <c r="C552" s="31"/>
    </row>
    <row r="553" spans="1:3" ht="12.75" customHeight="1" x14ac:dyDescent="0.2">
      <c r="A553" s="20"/>
      <c r="B553" s="20"/>
      <c r="C553" s="31"/>
    </row>
    <row r="554" spans="1:3" ht="12.75" customHeight="1" x14ac:dyDescent="0.2">
      <c r="A554" s="20"/>
      <c r="B554" s="20"/>
      <c r="C554" s="31"/>
    </row>
    <row r="555" spans="1:3" ht="12.75" customHeight="1" x14ac:dyDescent="0.2">
      <c r="A555" s="20"/>
      <c r="B555" s="20"/>
      <c r="C555" s="31"/>
    </row>
    <row r="556" spans="1:3" ht="12.75" customHeight="1" x14ac:dyDescent="0.2">
      <c r="A556" s="20"/>
      <c r="B556" s="20"/>
      <c r="C556" s="31"/>
    </row>
    <row r="557" spans="1:3" ht="12.75" customHeight="1" x14ac:dyDescent="0.2">
      <c r="A557" s="20"/>
      <c r="B557" s="20"/>
      <c r="C557" s="31"/>
    </row>
    <row r="558" spans="1:3" ht="12.75" customHeight="1" x14ac:dyDescent="0.2">
      <c r="A558" s="20"/>
      <c r="B558" s="20"/>
      <c r="C558" s="31"/>
    </row>
    <row r="559" spans="1:3" ht="12.75" customHeight="1" x14ac:dyDescent="0.2">
      <c r="A559" s="20"/>
      <c r="B559" s="20"/>
      <c r="C559" s="31"/>
    </row>
    <row r="560" spans="1:3" ht="12.75" customHeight="1" x14ac:dyDescent="0.2">
      <c r="A560" s="20"/>
      <c r="B560" s="20"/>
      <c r="C560" s="31"/>
    </row>
    <row r="561" spans="1:3" ht="12.75" customHeight="1" x14ac:dyDescent="0.2">
      <c r="A561" s="20"/>
      <c r="B561" s="20"/>
      <c r="C561" s="31"/>
    </row>
    <row r="562" spans="1:3" ht="12.75" customHeight="1" x14ac:dyDescent="0.2">
      <c r="A562" s="20"/>
      <c r="B562" s="20"/>
      <c r="C562" s="31"/>
    </row>
    <row r="563" spans="1:3" ht="12.75" customHeight="1" x14ac:dyDescent="0.2">
      <c r="A563" s="20"/>
      <c r="B563" s="20"/>
      <c r="C563" s="31"/>
    </row>
    <row r="564" spans="1:3" ht="12.75" customHeight="1" x14ac:dyDescent="0.2">
      <c r="A564" s="20"/>
      <c r="B564" s="20"/>
      <c r="C564" s="31"/>
    </row>
    <row r="565" spans="1:3" ht="12.75" customHeight="1" x14ac:dyDescent="0.2">
      <c r="A565" s="20"/>
      <c r="B565" s="20"/>
      <c r="C565" s="31"/>
    </row>
    <row r="566" spans="1:3" ht="12.75" customHeight="1" x14ac:dyDescent="0.2">
      <c r="A566" s="20"/>
      <c r="B566" s="20"/>
      <c r="C566" s="31"/>
    </row>
    <row r="567" spans="1:3" ht="12.75" customHeight="1" x14ac:dyDescent="0.2">
      <c r="A567" s="20"/>
      <c r="B567" s="20"/>
      <c r="C567" s="31"/>
    </row>
    <row r="568" spans="1:3" ht="12.75" customHeight="1" x14ac:dyDescent="0.2">
      <c r="A568" s="20"/>
      <c r="B568" s="20"/>
      <c r="C568" s="31"/>
    </row>
    <row r="569" spans="1:3" ht="12.75" customHeight="1" x14ac:dyDescent="0.2">
      <c r="A569" s="20"/>
      <c r="B569" s="20"/>
      <c r="C569" s="31"/>
    </row>
    <row r="570" spans="1:3" ht="12.75" customHeight="1" x14ac:dyDescent="0.2">
      <c r="A570" s="20"/>
      <c r="B570" s="20"/>
      <c r="C570" s="31"/>
    </row>
    <row r="571" spans="1:3" ht="12.75" customHeight="1" x14ac:dyDescent="0.2">
      <c r="A571" s="20"/>
      <c r="B571" s="20"/>
      <c r="C571" s="31"/>
    </row>
    <row r="572" spans="1:3" ht="12.75" customHeight="1" x14ac:dyDescent="0.2">
      <c r="A572" s="20"/>
      <c r="B572" s="20"/>
      <c r="C572" s="31"/>
    </row>
    <row r="573" spans="1:3" ht="12.75" customHeight="1" x14ac:dyDescent="0.2">
      <c r="A573" s="20"/>
      <c r="B573" s="20"/>
      <c r="C573" s="31"/>
    </row>
    <row r="574" spans="1:3" ht="12.75" customHeight="1" x14ac:dyDescent="0.2">
      <c r="A574" s="20"/>
      <c r="B574" s="20"/>
      <c r="C574" s="31"/>
    </row>
    <row r="575" spans="1:3" ht="12.75" customHeight="1" x14ac:dyDescent="0.2">
      <c r="A575" s="20"/>
      <c r="B575" s="20"/>
      <c r="C575" s="31"/>
    </row>
    <row r="576" spans="1:3" ht="12.75" customHeight="1" x14ac:dyDescent="0.2">
      <c r="A576" s="20"/>
      <c r="B576" s="20"/>
      <c r="C576" s="31"/>
    </row>
    <row r="577" spans="1:3" ht="12.75" customHeight="1" x14ac:dyDescent="0.2">
      <c r="A577" s="20"/>
      <c r="B577" s="20"/>
      <c r="C577" s="31"/>
    </row>
    <row r="578" spans="1:3" ht="12.75" customHeight="1" x14ac:dyDescent="0.2">
      <c r="A578" s="20"/>
      <c r="B578" s="20"/>
      <c r="C578" s="31"/>
    </row>
    <row r="579" spans="1:3" ht="12.75" customHeight="1" x14ac:dyDescent="0.2">
      <c r="A579" s="20"/>
      <c r="B579" s="20"/>
      <c r="C579" s="31"/>
    </row>
    <row r="580" spans="1:3" ht="12.75" customHeight="1" x14ac:dyDescent="0.2">
      <c r="A580" s="20"/>
      <c r="B580" s="20"/>
      <c r="C580" s="31"/>
    </row>
    <row r="581" spans="1:3" ht="12.75" customHeight="1" x14ac:dyDescent="0.2">
      <c r="A581" s="20"/>
      <c r="B581" s="20"/>
      <c r="C581" s="31"/>
    </row>
    <row r="582" spans="1:3" ht="12.75" customHeight="1" x14ac:dyDescent="0.2">
      <c r="A582" s="20"/>
      <c r="B582" s="20"/>
      <c r="C582" s="31"/>
    </row>
    <row r="583" spans="1:3" ht="12.75" customHeight="1" x14ac:dyDescent="0.2">
      <c r="A583" s="20"/>
      <c r="B583" s="20"/>
      <c r="C583" s="31"/>
    </row>
    <row r="584" spans="1:3" ht="12.75" customHeight="1" x14ac:dyDescent="0.2">
      <c r="A584" s="20"/>
      <c r="B584" s="20"/>
      <c r="C584" s="31"/>
    </row>
    <row r="585" spans="1:3" ht="12.75" customHeight="1" x14ac:dyDescent="0.2">
      <c r="A585" s="20"/>
      <c r="B585" s="20"/>
      <c r="C585" s="31"/>
    </row>
    <row r="586" spans="1:3" ht="12.75" customHeight="1" x14ac:dyDescent="0.2">
      <c r="A586" s="20"/>
      <c r="B586" s="20"/>
      <c r="C586" s="31"/>
    </row>
    <row r="587" spans="1:3" ht="12.75" customHeight="1" x14ac:dyDescent="0.2">
      <c r="A587" s="20"/>
      <c r="B587" s="20"/>
      <c r="C587" s="31"/>
    </row>
    <row r="588" spans="1:3" ht="12.75" customHeight="1" x14ac:dyDescent="0.2">
      <c r="A588" s="20"/>
      <c r="B588" s="20"/>
      <c r="C588" s="31"/>
    </row>
    <row r="589" spans="1:3" ht="12.75" customHeight="1" x14ac:dyDescent="0.2">
      <c r="A589" s="20"/>
      <c r="B589" s="20"/>
      <c r="C589" s="31"/>
    </row>
    <row r="590" spans="1:3" ht="12.75" customHeight="1" x14ac:dyDescent="0.2">
      <c r="A590" s="20"/>
      <c r="B590" s="20"/>
      <c r="C590" s="31"/>
    </row>
    <row r="591" spans="1:3" ht="12.75" customHeight="1" x14ac:dyDescent="0.2">
      <c r="A591" s="20"/>
      <c r="B591" s="20"/>
      <c r="C591" s="31"/>
    </row>
    <row r="592" spans="1:3" ht="12.75" customHeight="1" x14ac:dyDescent="0.2">
      <c r="A592" s="20"/>
      <c r="B592" s="20"/>
      <c r="C592" s="31"/>
    </row>
    <row r="593" spans="1:3" ht="12.75" customHeight="1" x14ac:dyDescent="0.2">
      <c r="A593" s="20"/>
      <c r="B593" s="20"/>
      <c r="C593" s="31"/>
    </row>
    <row r="594" spans="1:3" ht="12.75" customHeight="1" x14ac:dyDescent="0.2">
      <c r="A594" s="20"/>
      <c r="B594" s="20"/>
      <c r="C594" s="31"/>
    </row>
    <row r="595" spans="1:3" ht="12.75" customHeight="1" x14ac:dyDescent="0.2">
      <c r="A595" s="20"/>
      <c r="B595" s="20"/>
      <c r="C595" s="31"/>
    </row>
    <row r="596" spans="1:3" ht="12.75" customHeight="1" x14ac:dyDescent="0.2">
      <c r="A596" s="20"/>
      <c r="B596" s="20"/>
      <c r="C596" s="31"/>
    </row>
    <row r="597" spans="1:3" ht="12.75" customHeight="1" x14ac:dyDescent="0.2">
      <c r="A597" s="20"/>
      <c r="B597" s="20"/>
      <c r="C597" s="31"/>
    </row>
    <row r="598" spans="1:3" ht="12.75" customHeight="1" x14ac:dyDescent="0.2">
      <c r="A598" s="20"/>
      <c r="B598" s="20"/>
      <c r="C598" s="31"/>
    </row>
    <row r="599" spans="1:3" ht="12.75" customHeight="1" x14ac:dyDescent="0.2">
      <c r="A599" s="20"/>
      <c r="B599" s="20"/>
      <c r="C599" s="31"/>
    </row>
    <row r="600" spans="1:3" ht="12.75" customHeight="1" x14ac:dyDescent="0.2">
      <c r="A600" s="20"/>
      <c r="B600" s="20"/>
      <c r="C600" s="31"/>
    </row>
    <row r="601" spans="1:3" ht="12.75" customHeight="1" x14ac:dyDescent="0.2">
      <c r="A601" s="20"/>
      <c r="B601" s="20"/>
      <c r="C601" s="31"/>
    </row>
    <row r="602" spans="1:3" ht="12.75" customHeight="1" x14ac:dyDescent="0.2">
      <c r="A602" s="20"/>
      <c r="B602" s="20"/>
      <c r="C602" s="31"/>
    </row>
    <row r="603" spans="1:3" ht="12.75" customHeight="1" x14ac:dyDescent="0.2">
      <c r="A603" s="20"/>
      <c r="B603" s="20"/>
      <c r="C603" s="31"/>
    </row>
    <row r="604" spans="1:3" ht="12.75" customHeight="1" x14ac:dyDescent="0.2">
      <c r="A604" s="20"/>
      <c r="B604" s="20"/>
      <c r="C604" s="31"/>
    </row>
    <row r="605" spans="1:3" ht="12.75" customHeight="1" x14ac:dyDescent="0.2">
      <c r="A605" s="20"/>
      <c r="B605" s="20"/>
      <c r="C605" s="31"/>
    </row>
    <row r="606" spans="1:3" ht="12.75" customHeight="1" x14ac:dyDescent="0.2">
      <c r="A606" s="20"/>
      <c r="B606" s="20"/>
      <c r="C606" s="31"/>
    </row>
    <row r="607" spans="1:3" ht="12.75" customHeight="1" x14ac:dyDescent="0.2">
      <c r="A607" s="20"/>
      <c r="B607" s="20"/>
      <c r="C607" s="31"/>
    </row>
    <row r="608" spans="1:3" ht="12.75" customHeight="1" x14ac:dyDescent="0.2">
      <c r="A608" s="20"/>
      <c r="B608" s="20"/>
      <c r="C608" s="31"/>
    </row>
    <row r="609" spans="1:3" ht="12.75" customHeight="1" x14ac:dyDescent="0.2">
      <c r="A609" s="20"/>
      <c r="B609" s="20"/>
      <c r="C609" s="31"/>
    </row>
    <row r="610" spans="1:3" ht="12.75" customHeight="1" x14ac:dyDescent="0.2">
      <c r="A610" s="20"/>
      <c r="B610" s="20"/>
      <c r="C610" s="31"/>
    </row>
    <row r="611" spans="1:3" ht="12.75" customHeight="1" x14ac:dyDescent="0.2">
      <c r="A611" s="20"/>
      <c r="B611" s="20"/>
      <c r="C611" s="31"/>
    </row>
    <row r="612" spans="1:3" ht="12.75" customHeight="1" x14ac:dyDescent="0.2">
      <c r="A612" s="20"/>
      <c r="B612" s="20"/>
      <c r="C612" s="31"/>
    </row>
    <row r="613" spans="1:3" ht="12.75" customHeight="1" x14ac:dyDescent="0.2">
      <c r="A613" s="20"/>
      <c r="B613" s="20"/>
      <c r="C613" s="31"/>
    </row>
    <row r="614" spans="1:3" ht="12.75" customHeight="1" x14ac:dyDescent="0.2">
      <c r="A614" s="20"/>
      <c r="B614" s="20"/>
      <c r="C614" s="31"/>
    </row>
    <row r="615" spans="1:3" ht="12.75" customHeight="1" x14ac:dyDescent="0.2">
      <c r="A615" s="20"/>
      <c r="B615" s="20"/>
      <c r="C615" s="31"/>
    </row>
    <row r="616" spans="1:3" ht="12.75" customHeight="1" x14ac:dyDescent="0.2">
      <c r="A616" s="20"/>
      <c r="B616" s="20"/>
      <c r="C616" s="31"/>
    </row>
    <row r="617" spans="1:3" ht="12.75" customHeight="1" x14ac:dyDescent="0.2">
      <c r="A617" s="20"/>
      <c r="B617" s="20"/>
      <c r="C617" s="31"/>
    </row>
    <row r="618" spans="1:3" ht="12.75" customHeight="1" x14ac:dyDescent="0.2">
      <c r="A618" s="20"/>
      <c r="B618" s="20"/>
      <c r="C618" s="31"/>
    </row>
    <row r="619" spans="1:3" ht="12.75" customHeight="1" x14ac:dyDescent="0.2">
      <c r="A619" s="20"/>
      <c r="B619" s="20"/>
      <c r="C619" s="31"/>
    </row>
    <row r="620" spans="1:3" ht="12.75" customHeight="1" x14ac:dyDescent="0.2">
      <c r="A620" s="20"/>
      <c r="B620" s="20"/>
      <c r="C620" s="31"/>
    </row>
    <row r="621" spans="1:3" ht="12.75" customHeight="1" x14ac:dyDescent="0.2">
      <c r="A621" s="20"/>
      <c r="B621" s="20"/>
      <c r="C621" s="31"/>
    </row>
    <row r="622" spans="1:3" ht="12.75" customHeight="1" x14ac:dyDescent="0.2">
      <c r="A622" s="20"/>
      <c r="B622" s="20"/>
      <c r="C622" s="31"/>
    </row>
    <row r="623" spans="1:3" ht="12.75" customHeight="1" x14ac:dyDescent="0.2">
      <c r="A623" s="20"/>
      <c r="B623" s="20"/>
      <c r="C623" s="31"/>
    </row>
    <row r="624" spans="1:3" ht="12.75" customHeight="1" x14ac:dyDescent="0.2">
      <c r="A624" s="20"/>
      <c r="B624" s="20"/>
      <c r="C624" s="31"/>
    </row>
    <row r="625" spans="1:3" ht="12.75" customHeight="1" x14ac:dyDescent="0.2">
      <c r="A625" s="20"/>
      <c r="B625" s="20"/>
      <c r="C625" s="31"/>
    </row>
    <row r="626" spans="1:3" ht="12.75" customHeight="1" x14ac:dyDescent="0.2">
      <c r="A626" s="20"/>
      <c r="B626" s="20"/>
      <c r="C626" s="31"/>
    </row>
    <row r="627" spans="1:3" ht="12.75" customHeight="1" x14ac:dyDescent="0.2">
      <c r="A627" s="20"/>
      <c r="B627" s="20"/>
      <c r="C627" s="31"/>
    </row>
    <row r="628" spans="1:3" ht="12.75" customHeight="1" x14ac:dyDescent="0.2">
      <c r="A628" s="20"/>
      <c r="B628" s="20"/>
      <c r="C628" s="31"/>
    </row>
    <row r="629" spans="1:3" ht="12.75" customHeight="1" x14ac:dyDescent="0.2">
      <c r="A629" s="20"/>
      <c r="B629" s="20"/>
      <c r="C629" s="31"/>
    </row>
    <row r="630" spans="1:3" ht="12.75" customHeight="1" x14ac:dyDescent="0.2">
      <c r="A630" s="20"/>
      <c r="B630" s="20"/>
      <c r="C630" s="31"/>
    </row>
    <row r="631" spans="1:3" ht="12.75" customHeight="1" x14ac:dyDescent="0.2">
      <c r="A631" s="20"/>
      <c r="B631" s="20"/>
      <c r="C631" s="31"/>
    </row>
    <row r="632" spans="1:3" ht="12.75" customHeight="1" x14ac:dyDescent="0.2">
      <c r="A632" s="20"/>
      <c r="B632" s="20"/>
      <c r="C632" s="31"/>
    </row>
    <row r="633" spans="1:3" ht="12.75" customHeight="1" x14ac:dyDescent="0.2">
      <c r="A633" s="20"/>
      <c r="B633" s="20"/>
      <c r="C633" s="31"/>
    </row>
    <row r="634" spans="1:3" ht="12.75" customHeight="1" x14ac:dyDescent="0.2">
      <c r="A634" s="20"/>
      <c r="B634" s="20"/>
      <c r="C634" s="31"/>
    </row>
    <row r="635" spans="1:3" ht="12.75" customHeight="1" x14ac:dyDescent="0.2">
      <c r="A635" s="20"/>
      <c r="B635" s="20"/>
      <c r="C635" s="31"/>
    </row>
    <row r="636" spans="1:3" ht="12.75" customHeight="1" x14ac:dyDescent="0.2">
      <c r="A636" s="20"/>
      <c r="B636" s="20"/>
      <c r="C636" s="31"/>
    </row>
    <row r="637" spans="1:3" ht="12.75" customHeight="1" x14ac:dyDescent="0.2">
      <c r="A637" s="20"/>
      <c r="B637" s="20"/>
      <c r="C637" s="31"/>
    </row>
    <row r="638" spans="1:3" ht="12.75" customHeight="1" x14ac:dyDescent="0.2">
      <c r="A638" s="20"/>
      <c r="B638" s="20"/>
      <c r="C638" s="31"/>
    </row>
    <row r="639" spans="1:3" ht="12.75" customHeight="1" x14ac:dyDescent="0.2">
      <c r="A639" s="20"/>
      <c r="B639" s="20"/>
      <c r="C639" s="31"/>
    </row>
    <row r="640" spans="1:3" ht="12.75" customHeight="1" x14ac:dyDescent="0.2">
      <c r="A640" s="20"/>
      <c r="B640" s="20"/>
      <c r="C640" s="31"/>
    </row>
    <row r="641" spans="1:3" ht="12.75" customHeight="1" x14ac:dyDescent="0.2">
      <c r="A641" s="20"/>
      <c r="B641" s="20"/>
      <c r="C641" s="31"/>
    </row>
    <row r="642" spans="1:3" ht="12.75" customHeight="1" x14ac:dyDescent="0.2">
      <c r="A642" s="20"/>
      <c r="B642" s="20"/>
      <c r="C642" s="31"/>
    </row>
    <row r="643" spans="1:3" ht="12.75" customHeight="1" x14ac:dyDescent="0.2">
      <c r="A643" s="20"/>
      <c r="B643" s="20"/>
      <c r="C643" s="31"/>
    </row>
    <row r="644" spans="1:3" ht="12.75" customHeight="1" x14ac:dyDescent="0.2">
      <c r="A644" s="20"/>
      <c r="B644" s="20"/>
      <c r="C644" s="31"/>
    </row>
    <row r="645" spans="1:3" ht="12.75" customHeight="1" x14ac:dyDescent="0.2">
      <c r="A645" s="20"/>
      <c r="B645" s="20"/>
      <c r="C645" s="31"/>
    </row>
    <row r="646" spans="1:3" ht="12.75" customHeight="1" x14ac:dyDescent="0.2">
      <c r="A646" s="20"/>
      <c r="B646" s="20"/>
      <c r="C646" s="31"/>
    </row>
    <row r="647" spans="1:3" ht="12.75" customHeight="1" x14ac:dyDescent="0.2">
      <c r="A647" s="20"/>
      <c r="B647" s="20"/>
      <c r="C647" s="31"/>
    </row>
    <row r="648" spans="1:3" ht="12.75" customHeight="1" x14ac:dyDescent="0.2">
      <c r="A648" s="20"/>
      <c r="B648" s="20"/>
      <c r="C648" s="31"/>
    </row>
    <row r="649" spans="1:3" ht="12.75" customHeight="1" x14ac:dyDescent="0.2">
      <c r="A649" s="20"/>
      <c r="B649" s="20"/>
      <c r="C649" s="31"/>
    </row>
    <row r="650" spans="1:3" ht="12.75" customHeight="1" x14ac:dyDescent="0.2">
      <c r="A650" s="20"/>
      <c r="B650" s="20"/>
      <c r="C650" s="31"/>
    </row>
    <row r="651" spans="1:3" ht="12.75" customHeight="1" x14ac:dyDescent="0.2">
      <c r="A651" s="20"/>
      <c r="B651" s="20"/>
      <c r="C651" s="31"/>
    </row>
    <row r="652" spans="1:3" ht="12.75" customHeight="1" x14ac:dyDescent="0.2">
      <c r="A652" s="20"/>
      <c r="B652" s="20"/>
      <c r="C652" s="31"/>
    </row>
    <row r="653" spans="1:3" ht="12.75" customHeight="1" x14ac:dyDescent="0.2">
      <c r="A653" s="20"/>
      <c r="B653" s="20"/>
      <c r="C653" s="31"/>
    </row>
    <row r="654" spans="1:3" ht="12.75" customHeight="1" x14ac:dyDescent="0.2">
      <c r="A654" s="20"/>
      <c r="B654" s="20"/>
      <c r="C654" s="31"/>
    </row>
    <row r="655" spans="1:3" ht="12.75" customHeight="1" x14ac:dyDescent="0.2">
      <c r="A655" s="20"/>
      <c r="B655" s="20"/>
      <c r="C655" s="31"/>
    </row>
    <row r="656" spans="1:3" ht="12.75" customHeight="1" x14ac:dyDescent="0.2">
      <c r="A656" s="20"/>
      <c r="B656" s="20"/>
      <c r="C656" s="31"/>
    </row>
    <row r="657" spans="1:3" ht="12.75" customHeight="1" x14ac:dyDescent="0.2">
      <c r="A657" s="20"/>
      <c r="B657" s="20"/>
      <c r="C657" s="31"/>
    </row>
    <row r="658" spans="1:3" ht="12.75" customHeight="1" x14ac:dyDescent="0.2">
      <c r="A658" s="20"/>
      <c r="B658" s="20"/>
      <c r="C658" s="31"/>
    </row>
    <row r="659" spans="1:3" ht="12.75" customHeight="1" x14ac:dyDescent="0.2">
      <c r="A659" s="20"/>
      <c r="B659" s="20"/>
      <c r="C659" s="31"/>
    </row>
    <row r="660" spans="1:3" ht="12.75" customHeight="1" x14ac:dyDescent="0.2">
      <c r="A660" s="20"/>
      <c r="B660" s="20"/>
      <c r="C660" s="31"/>
    </row>
    <row r="661" spans="1:3" ht="12.75" customHeight="1" x14ac:dyDescent="0.2">
      <c r="A661" s="20"/>
      <c r="B661" s="20"/>
      <c r="C661" s="31"/>
    </row>
    <row r="662" spans="1:3" ht="12.75" customHeight="1" x14ac:dyDescent="0.2">
      <c r="A662" s="20"/>
      <c r="B662" s="20"/>
      <c r="C662" s="31"/>
    </row>
    <row r="663" spans="1:3" ht="12.75" customHeight="1" x14ac:dyDescent="0.2">
      <c r="A663" s="20"/>
      <c r="B663" s="20"/>
      <c r="C663" s="31"/>
    </row>
    <row r="664" spans="1:3" ht="12.75" customHeight="1" x14ac:dyDescent="0.2">
      <c r="A664" s="20"/>
      <c r="B664" s="20"/>
      <c r="C664" s="31"/>
    </row>
    <row r="665" spans="1:3" ht="12.75" customHeight="1" x14ac:dyDescent="0.2">
      <c r="A665" s="20"/>
      <c r="B665" s="20"/>
      <c r="C665" s="31"/>
    </row>
    <row r="666" spans="1:3" ht="12.75" customHeight="1" x14ac:dyDescent="0.2">
      <c r="A666" s="20"/>
      <c r="B666" s="20"/>
      <c r="C666" s="31"/>
    </row>
    <row r="667" spans="1:3" ht="12.75" customHeight="1" x14ac:dyDescent="0.2">
      <c r="A667" s="20"/>
      <c r="B667" s="20"/>
      <c r="C667" s="31"/>
    </row>
    <row r="668" spans="1:3" ht="12.75" customHeight="1" x14ac:dyDescent="0.2">
      <c r="A668" s="20"/>
      <c r="B668" s="20"/>
      <c r="C668" s="31"/>
    </row>
    <row r="669" spans="1:3" ht="12.75" customHeight="1" x14ac:dyDescent="0.2">
      <c r="A669" s="20"/>
      <c r="B669" s="20"/>
      <c r="C669" s="31"/>
    </row>
    <row r="670" spans="1:3" ht="12.75" customHeight="1" x14ac:dyDescent="0.2">
      <c r="A670" s="20"/>
      <c r="B670" s="20"/>
      <c r="C670" s="31"/>
    </row>
    <row r="671" spans="1:3" ht="12.75" customHeight="1" x14ac:dyDescent="0.2">
      <c r="A671" s="20"/>
      <c r="B671" s="20"/>
      <c r="C671" s="31"/>
    </row>
    <row r="672" spans="1:3" ht="12.75" customHeight="1" x14ac:dyDescent="0.2">
      <c r="A672" s="20"/>
      <c r="B672" s="20"/>
      <c r="C672" s="31"/>
    </row>
    <row r="673" spans="1:3" ht="12.75" customHeight="1" x14ac:dyDescent="0.2">
      <c r="A673" s="20"/>
      <c r="B673" s="20"/>
      <c r="C673" s="31"/>
    </row>
    <row r="674" spans="1:3" ht="12.75" customHeight="1" x14ac:dyDescent="0.2">
      <c r="A674" s="20"/>
      <c r="B674" s="20"/>
      <c r="C674" s="31"/>
    </row>
    <row r="675" spans="1:3" ht="12.75" customHeight="1" x14ac:dyDescent="0.2">
      <c r="A675" s="20"/>
      <c r="B675" s="20"/>
      <c r="C675" s="31"/>
    </row>
    <row r="676" spans="1:3" ht="12.75" customHeight="1" x14ac:dyDescent="0.2">
      <c r="A676" s="20"/>
      <c r="B676" s="20"/>
      <c r="C676" s="31"/>
    </row>
    <row r="677" spans="1:3" ht="12.75" customHeight="1" x14ac:dyDescent="0.2">
      <c r="A677" s="20"/>
      <c r="B677" s="20"/>
      <c r="C677" s="31"/>
    </row>
    <row r="678" spans="1:3" ht="12.75" customHeight="1" x14ac:dyDescent="0.2">
      <c r="A678" s="20"/>
      <c r="B678" s="20"/>
      <c r="C678" s="31"/>
    </row>
    <row r="679" spans="1:3" ht="12.75" customHeight="1" x14ac:dyDescent="0.2">
      <c r="A679" s="20"/>
      <c r="B679" s="20"/>
      <c r="C679" s="31"/>
    </row>
    <row r="680" spans="1:3" ht="12.75" customHeight="1" x14ac:dyDescent="0.2">
      <c r="A680" s="20"/>
      <c r="B680" s="20"/>
      <c r="C680" s="31"/>
    </row>
    <row r="681" spans="1:3" ht="12.75" customHeight="1" x14ac:dyDescent="0.2">
      <c r="A681" s="20"/>
      <c r="B681" s="20"/>
      <c r="C681" s="31"/>
    </row>
    <row r="682" spans="1:3" ht="12.75" customHeight="1" x14ac:dyDescent="0.2">
      <c r="A682" s="20"/>
      <c r="B682" s="20"/>
      <c r="C682" s="31"/>
    </row>
    <row r="683" spans="1:3" ht="12.75" customHeight="1" x14ac:dyDescent="0.2">
      <c r="A683" s="20"/>
      <c r="B683" s="20"/>
      <c r="C683" s="31"/>
    </row>
    <row r="684" spans="1:3" ht="12.75" customHeight="1" x14ac:dyDescent="0.2">
      <c r="A684" s="20"/>
      <c r="B684" s="20"/>
      <c r="C684" s="31"/>
    </row>
    <row r="685" spans="1:3" ht="12.75" customHeight="1" x14ac:dyDescent="0.2">
      <c r="A685" s="20"/>
      <c r="B685" s="20"/>
      <c r="C685" s="31"/>
    </row>
    <row r="686" spans="1:3" ht="12.75" customHeight="1" x14ac:dyDescent="0.2">
      <c r="A686" s="20"/>
      <c r="B686" s="20"/>
      <c r="C686" s="31"/>
    </row>
    <row r="687" spans="1:3" ht="12.75" customHeight="1" x14ac:dyDescent="0.2">
      <c r="A687" s="20"/>
      <c r="B687" s="20"/>
      <c r="C687" s="31"/>
    </row>
    <row r="688" spans="1:3" ht="12.75" customHeight="1" x14ac:dyDescent="0.2">
      <c r="A688" s="20"/>
      <c r="B688" s="20"/>
      <c r="C688" s="31"/>
    </row>
    <row r="689" spans="1:3" ht="12.75" customHeight="1" x14ac:dyDescent="0.2">
      <c r="A689" s="20"/>
      <c r="B689" s="20"/>
      <c r="C689" s="31"/>
    </row>
    <row r="690" spans="1:3" ht="12.75" customHeight="1" x14ac:dyDescent="0.2">
      <c r="A690" s="20"/>
      <c r="B690" s="20"/>
      <c r="C690" s="31"/>
    </row>
    <row r="691" spans="1:3" ht="12.75" customHeight="1" x14ac:dyDescent="0.2">
      <c r="A691" s="20"/>
      <c r="B691" s="20"/>
      <c r="C691" s="31"/>
    </row>
    <row r="692" spans="1:3" ht="12.75" customHeight="1" x14ac:dyDescent="0.2">
      <c r="A692" s="20"/>
      <c r="B692" s="20"/>
      <c r="C692" s="31"/>
    </row>
    <row r="693" spans="1:3" ht="12.75" customHeight="1" x14ac:dyDescent="0.2">
      <c r="A693" s="20"/>
      <c r="B693" s="20"/>
      <c r="C693" s="31"/>
    </row>
    <row r="694" spans="1:3" ht="12.75" customHeight="1" x14ac:dyDescent="0.2">
      <c r="A694" s="20"/>
      <c r="B694" s="20"/>
      <c r="C694" s="31"/>
    </row>
    <row r="695" spans="1:3" ht="12.75" customHeight="1" x14ac:dyDescent="0.2">
      <c r="A695" s="20"/>
      <c r="B695" s="20"/>
      <c r="C695" s="31"/>
    </row>
    <row r="696" spans="1:3" ht="12.75" customHeight="1" x14ac:dyDescent="0.2">
      <c r="A696" s="20"/>
      <c r="B696" s="20"/>
      <c r="C696" s="31"/>
    </row>
    <row r="697" spans="1:3" ht="12.75" customHeight="1" x14ac:dyDescent="0.2">
      <c r="A697" s="20"/>
      <c r="B697" s="20"/>
      <c r="C697" s="31"/>
    </row>
    <row r="698" spans="1:3" ht="12.75" customHeight="1" x14ac:dyDescent="0.2">
      <c r="A698" s="20"/>
      <c r="B698" s="20"/>
      <c r="C698" s="31"/>
    </row>
    <row r="699" spans="1:3" ht="12.75" customHeight="1" x14ac:dyDescent="0.2">
      <c r="A699" s="20"/>
      <c r="B699" s="20"/>
      <c r="C699" s="31"/>
    </row>
    <row r="700" spans="1:3" ht="12.75" customHeight="1" x14ac:dyDescent="0.2">
      <c r="A700" s="20"/>
      <c r="B700" s="20"/>
      <c r="C700" s="31"/>
    </row>
    <row r="701" spans="1:3" ht="12.75" customHeight="1" x14ac:dyDescent="0.2">
      <c r="A701" s="20"/>
      <c r="B701" s="20"/>
      <c r="C701" s="31"/>
    </row>
    <row r="702" spans="1:3" ht="12.75" customHeight="1" x14ac:dyDescent="0.2">
      <c r="A702" s="20"/>
      <c r="B702" s="20"/>
      <c r="C702" s="31"/>
    </row>
    <row r="703" spans="1:3" ht="12.75" customHeight="1" x14ac:dyDescent="0.2">
      <c r="A703" s="20"/>
      <c r="B703" s="20"/>
      <c r="C703" s="31"/>
    </row>
    <row r="704" spans="1:3" ht="12.75" customHeight="1" x14ac:dyDescent="0.2">
      <c r="A704" s="20"/>
      <c r="B704" s="20"/>
      <c r="C704" s="31"/>
    </row>
    <row r="705" spans="1:3" ht="12.75" customHeight="1" x14ac:dyDescent="0.2">
      <c r="A705" s="20"/>
      <c r="B705" s="20"/>
      <c r="C705" s="31"/>
    </row>
    <row r="706" spans="1:3" ht="12.75" customHeight="1" x14ac:dyDescent="0.2">
      <c r="A706" s="20"/>
      <c r="B706" s="20"/>
      <c r="C706" s="31"/>
    </row>
    <row r="707" spans="1:3" ht="12.75" customHeight="1" x14ac:dyDescent="0.2">
      <c r="A707" s="20"/>
      <c r="B707" s="20"/>
      <c r="C707" s="31"/>
    </row>
    <row r="708" spans="1:3" ht="12.75" customHeight="1" x14ac:dyDescent="0.2">
      <c r="A708" s="20"/>
      <c r="B708" s="20"/>
      <c r="C708" s="31"/>
    </row>
    <row r="709" spans="1:3" ht="12.75" customHeight="1" x14ac:dyDescent="0.2">
      <c r="A709" s="20"/>
      <c r="B709" s="20"/>
      <c r="C709" s="31"/>
    </row>
    <row r="710" spans="1:3" ht="12.75" customHeight="1" x14ac:dyDescent="0.2">
      <c r="A710" s="20"/>
      <c r="B710" s="20"/>
      <c r="C710" s="31"/>
    </row>
    <row r="711" spans="1:3" ht="12.75" customHeight="1" x14ac:dyDescent="0.2">
      <c r="A711" s="20"/>
      <c r="B711" s="20"/>
      <c r="C711" s="31"/>
    </row>
    <row r="712" spans="1:3" ht="12.75" customHeight="1" x14ac:dyDescent="0.2">
      <c r="A712" s="20"/>
      <c r="B712" s="20"/>
      <c r="C712" s="31"/>
    </row>
    <row r="713" spans="1:3" ht="12.75" customHeight="1" x14ac:dyDescent="0.2">
      <c r="A713" s="20"/>
      <c r="B713" s="20"/>
      <c r="C713" s="31"/>
    </row>
    <row r="714" spans="1:3" ht="12.75" customHeight="1" x14ac:dyDescent="0.2">
      <c r="A714" s="20"/>
      <c r="B714" s="20"/>
      <c r="C714" s="31"/>
    </row>
    <row r="715" spans="1:3" ht="12.75" customHeight="1" x14ac:dyDescent="0.2">
      <c r="A715" s="20"/>
      <c r="B715" s="20"/>
      <c r="C715" s="31"/>
    </row>
    <row r="716" spans="1:3" ht="12.75" customHeight="1" x14ac:dyDescent="0.2">
      <c r="A716" s="20"/>
      <c r="B716" s="20"/>
      <c r="C716" s="31"/>
    </row>
    <row r="717" spans="1:3" ht="12.75" customHeight="1" x14ac:dyDescent="0.2">
      <c r="A717" s="20"/>
      <c r="B717" s="20"/>
      <c r="C717" s="31"/>
    </row>
    <row r="718" spans="1:3" ht="12.75" customHeight="1" x14ac:dyDescent="0.2">
      <c r="A718" s="20"/>
      <c r="B718" s="20"/>
      <c r="C718" s="31"/>
    </row>
    <row r="719" spans="1:3" ht="12.75" customHeight="1" x14ac:dyDescent="0.2">
      <c r="A719" s="20"/>
      <c r="B719" s="20"/>
      <c r="C719" s="31"/>
    </row>
    <row r="720" spans="1:3" ht="12.75" customHeight="1" x14ac:dyDescent="0.2">
      <c r="A720" s="20"/>
      <c r="B720" s="20"/>
      <c r="C720" s="31"/>
    </row>
    <row r="721" spans="1:3" ht="12.75" customHeight="1" x14ac:dyDescent="0.2">
      <c r="A721" s="20"/>
      <c r="B721" s="20"/>
      <c r="C721" s="31"/>
    </row>
    <row r="722" spans="1:3" ht="12.75" customHeight="1" x14ac:dyDescent="0.2">
      <c r="A722" s="20"/>
      <c r="B722" s="20"/>
      <c r="C722" s="31"/>
    </row>
    <row r="723" spans="1:3" ht="12.75" customHeight="1" x14ac:dyDescent="0.2">
      <c r="A723" s="20"/>
      <c r="B723" s="20"/>
      <c r="C723" s="31"/>
    </row>
    <row r="724" spans="1:3" ht="12.75" customHeight="1" x14ac:dyDescent="0.2">
      <c r="A724" s="20"/>
      <c r="B724" s="20"/>
      <c r="C724" s="31"/>
    </row>
    <row r="725" spans="1:3" ht="12.75" customHeight="1" x14ac:dyDescent="0.2">
      <c r="A725" s="20"/>
      <c r="B725" s="20"/>
      <c r="C725" s="31"/>
    </row>
    <row r="726" spans="1:3" ht="12.75" customHeight="1" x14ac:dyDescent="0.2">
      <c r="A726" s="20"/>
      <c r="B726" s="20"/>
      <c r="C726" s="31"/>
    </row>
    <row r="727" spans="1:3" ht="12.75" customHeight="1" x14ac:dyDescent="0.2">
      <c r="A727" s="20"/>
      <c r="B727" s="20"/>
      <c r="C727" s="31"/>
    </row>
    <row r="728" spans="1:3" ht="12.75" customHeight="1" x14ac:dyDescent="0.2">
      <c r="A728" s="20"/>
      <c r="B728" s="20"/>
      <c r="C728" s="31"/>
    </row>
    <row r="729" spans="1:3" ht="12.75" customHeight="1" x14ac:dyDescent="0.2">
      <c r="A729" s="20"/>
      <c r="B729" s="20"/>
      <c r="C729" s="31"/>
    </row>
    <row r="730" spans="1:3" ht="12.75" customHeight="1" x14ac:dyDescent="0.2">
      <c r="A730" s="20"/>
      <c r="B730" s="20"/>
      <c r="C730" s="31"/>
    </row>
    <row r="731" spans="1:3" ht="12.75" customHeight="1" x14ac:dyDescent="0.2">
      <c r="A731" s="20"/>
      <c r="B731" s="20"/>
      <c r="C731" s="31"/>
    </row>
    <row r="732" spans="1:3" ht="12.75" customHeight="1" x14ac:dyDescent="0.2">
      <c r="A732" s="20"/>
      <c r="B732" s="20"/>
      <c r="C732" s="31"/>
    </row>
    <row r="733" spans="1:3" ht="12.75" customHeight="1" x14ac:dyDescent="0.2">
      <c r="A733" s="20"/>
      <c r="B733" s="20"/>
      <c r="C733" s="31"/>
    </row>
    <row r="734" spans="1:3" ht="12.75" customHeight="1" x14ac:dyDescent="0.2">
      <c r="A734" s="20"/>
      <c r="B734" s="20"/>
      <c r="C734" s="31"/>
    </row>
    <row r="735" spans="1:3" ht="12.75" customHeight="1" x14ac:dyDescent="0.2">
      <c r="A735" s="20"/>
      <c r="B735" s="20"/>
      <c r="C735" s="31"/>
    </row>
    <row r="736" spans="1:3" ht="12.75" customHeight="1" x14ac:dyDescent="0.2">
      <c r="A736" s="20"/>
      <c r="B736" s="20"/>
      <c r="C736" s="31"/>
    </row>
    <row r="737" spans="1:3" ht="12.75" customHeight="1" x14ac:dyDescent="0.2">
      <c r="A737" s="20"/>
      <c r="B737" s="20"/>
      <c r="C737" s="31"/>
    </row>
    <row r="738" spans="1:3" ht="12.75" customHeight="1" x14ac:dyDescent="0.2">
      <c r="A738" s="20"/>
      <c r="B738" s="20"/>
      <c r="C738" s="31"/>
    </row>
    <row r="739" spans="1:3" ht="12.75" customHeight="1" x14ac:dyDescent="0.2">
      <c r="A739" s="20"/>
      <c r="B739" s="20"/>
      <c r="C739" s="31"/>
    </row>
    <row r="740" spans="1:3" ht="12.75" customHeight="1" x14ac:dyDescent="0.2">
      <c r="A740" s="20"/>
      <c r="B740" s="20"/>
      <c r="C740" s="31"/>
    </row>
    <row r="741" spans="1:3" ht="12.75" customHeight="1" x14ac:dyDescent="0.2">
      <c r="A741" s="20"/>
      <c r="B741" s="20"/>
      <c r="C741" s="31"/>
    </row>
    <row r="742" spans="1:3" ht="12.75" customHeight="1" x14ac:dyDescent="0.2">
      <c r="A742" s="20"/>
      <c r="B742" s="20"/>
      <c r="C742" s="31"/>
    </row>
    <row r="743" spans="1:3" ht="12.75" customHeight="1" x14ac:dyDescent="0.2">
      <c r="A743" s="20"/>
      <c r="B743" s="20"/>
      <c r="C743" s="31"/>
    </row>
    <row r="744" spans="1:3" ht="12.75" customHeight="1" x14ac:dyDescent="0.2">
      <c r="A744" s="20"/>
      <c r="B744" s="20"/>
      <c r="C744" s="31"/>
    </row>
    <row r="745" spans="1:3" ht="12.75" customHeight="1" x14ac:dyDescent="0.2">
      <c r="A745" s="20"/>
      <c r="B745" s="20"/>
      <c r="C745" s="31"/>
    </row>
    <row r="746" spans="1:3" ht="12.75" customHeight="1" x14ac:dyDescent="0.2">
      <c r="A746" s="20"/>
      <c r="B746" s="20"/>
      <c r="C746" s="31"/>
    </row>
    <row r="747" spans="1:3" ht="12.75" customHeight="1" x14ac:dyDescent="0.2">
      <c r="A747" s="20"/>
      <c r="B747" s="20"/>
      <c r="C747" s="31"/>
    </row>
    <row r="748" spans="1:3" ht="12.75" customHeight="1" x14ac:dyDescent="0.2">
      <c r="A748" s="20"/>
      <c r="B748" s="20"/>
      <c r="C748" s="31"/>
    </row>
    <row r="749" spans="1:3" ht="12.75" customHeight="1" x14ac:dyDescent="0.2">
      <c r="A749" s="20"/>
      <c r="B749" s="20"/>
      <c r="C749" s="31"/>
    </row>
    <row r="750" spans="1:3" ht="12.75" customHeight="1" x14ac:dyDescent="0.2">
      <c r="A750" s="20"/>
      <c r="B750" s="20"/>
      <c r="C750" s="31"/>
    </row>
    <row r="751" spans="1:3" ht="12.75" customHeight="1" x14ac:dyDescent="0.2">
      <c r="A751" s="20"/>
      <c r="B751" s="20"/>
      <c r="C751" s="31"/>
    </row>
    <row r="752" spans="1:3" ht="12.75" customHeight="1" x14ac:dyDescent="0.2">
      <c r="A752" s="20"/>
      <c r="B752" s="20"/>
      <c r="C752" s="31"/>
    </row>
    <row r="753" spans="1:3" ht="12.75" customHeight="1" x14ac:dyDescent="0.2">
      <c r="A753" s="20"/>
      <c r="B753" s="20"/>
      <c r="C753" s="31"/>
    </row>
    <row r="754" spans="1:3" ht="12.75" customHeight="1" x14ac:dyDescent="0.2">
      <c r="A754" s="20"/>
      <c r="B754" s="20"/>
      <c r="C754" s="31"/>
    </row>
    <row r="755" spans="1:3" ht="12.75" customHeight="1" x14ac:dyDescent="0.2">
      <c r="A755" s="20"/>
      <c r="B755" s="20"/>
      <c r="C755" s="31"/>
    </row>
    <row r="756" spans="1:3" ht="12.75" customHeight="1" x14ac:dyDescent="0.2">
      <c r="A756" s="20"/>
      <c r="B756" s="20"/>
      <c r="C756" s="31"/>
    </row>
    <row r="757" spans="1:3" ht="12.75" customHeight="1" x14ac:dyDescent="0.2">
      <c r="A757" s="20"/>
      <c r="B757" s="20"/>
      <c r="C757" s="31"/>
    </row>
    <row r="758" spans="1:3" ht="12.75" customHeight="1" x14ac:dyDescent="0.2">
      <c r="A758" s="20"/>
      <c r="B758" s="20"/>
      <c r="C758" s="31"/>
    </row>
    <row r="759" spans="1:3" ht="12.75" customHeight="1" x14ac:dyDescent="0.2">
      <c r="A759" s="20"/>
      <c r="B759" s="20"/>
      <c r="C759" s="31"/>
    </row>
    <row r="760" spans="1:3" ht="12.75" customHeight="1" x14ac:dyDescent="0.2">
      <c r="A760" s="20"/>
      <c r="B760" s="20"/>
      <c r="C760" s="31"/>
    </row>
    <row r="761" spans="1:3" ht="12.75" customHeight="1" x14ac:dyDescent="0.2">
      <c r="A761" s="20"/>
      <c r="B761" s="20"/>
      <c r="C761" s="31"/>
    </row>
    <row r="762" spans="1:3" ht="12.75" customHeight="1" x14ac:dyDescent="0.2">
      <c r="A762" s="20"/>
      <c r="B762" s="20"/>
      <c r="C762" s="31"/>
    </row>
    <row r="763" spans="1:3" ht="12.75" customHeight="1" x14ac:dyDescent="0.2">
      <c r="A763" s="20"/>
      <c r="B763" s="20"/>
      <c r="C763" s="31"/>
    </row>
    <row r="764" spans="1:3" ht="12.75" customHeight="1" x14ac:dyDescent="0.2">
      <c r="A764" s="20"/>
      <c r="B764" s="20"/>
      <c r="C764" s="31"/>
    </row>
    <row r="765" spans="1:3" ht="12.75" customHeight="1" x14ac:dyDescent="0.2">
      <c r="A765" s="20"/>
      <c r="B765" s="20"/>
      <c r="C765" s="31"/>
    </row>
    <row r="766" spans="1:3" ht="12.75" customHeight="1" x14ac:dyDescent="0.2">
      <c r="A766" s="20"/>
      <c r="B766" s="20"/>
      <c r="C766" s="31"/>
    </row>
    <row r="767" spans="1:3" ht="12.75" customHeight="1" x14ac:dyDescent="0.2">
      <c r="A767" s="20"/>
      <c r="B767" s="20"/>
      <c r="C767" s="31"/>
    </row>
    <row r="768" spans="1:3" ht="12.75" customHeight="1" x14ac:dyDescent="0.2">
      <c r="A768" s="20"/>
      <c r="B768" s="20"/>
      <c r="C768" s="31"/>
    </row>
    <row r="769" spans="1:3" ht="12.75" customHeight="1" x14ac:dyDescent="0.2">
      <c r="A769" s="20"/>
      <c r="B769" s="20"/>
      <c r="C769" s="31"/>
    </row>
    <row r="770" spans="1:3" ht="12.75" customHeight="1" x14ac:dyDescent="0.2">
      <c r="A770" s="20"/>
      <c r="B770" s="20"/>
      <c r="C770" s="31"/>
    </row>
    <row r="771" spans="1:3" ht="12.75" customHeight="1" x14ac:dyDescent="0.2">
      <c r="A771" s="20"/>
      <c r="B771" s="20"/>
      <c r="C771" s="31"/>
    </row>
    <row r="772" spans="1:3" ht="12.75" customHeight="1" x14ac:dyDescent="0.2">
      <c r="A772" s="20"/>
      <c r="B772" s="20"/>
      <c r="C772" s="31"/>
    </row>
    <row r="773" spans="1:3" ht="12.75" customHeight="1" x14ac:dyDescent="0.2">
      <c r="A773" s="20"/>
      <c r="B773" s="20"/>
      <c r="C773" s="31"/>
    </row>
    <row r="774" spans="1:3" ht="12.75" customHeight="1" x14ac:dyDescent="0.2">
      <c r="A774" s="20"/>
      <c r="B774" s="20"/>
      <c r="C774" s="31"/>
    </row>
    <row r="775" spans="1:3" ht="12.75" customHeight="1" x14ac:dyDescent="0.2">
      <c r="A775" s="20"/>
      <c r="B775" s="20"/>
      <c r="C775" s="31"/>
    </row>
    <row r="776" spans="1:3" ht="12.75" customHeight="1" x14ac:dyDescent="0.2">
      <c r="A776" s="20"/>
      <c r="B776" s="20"/>
      <c r="C776" s="31"/>
    </row>
    <row r="777" spans="1:3" ht="12.75" customHeight="1" x14ac:dyDescent="0.2">
      <c r="A777" s="20"/>
      <c r="B777" s="20"/>
      <c r="C777" s="31"/>
    </row>
    <row r="778" spans="1:3" ht="12.75" customHeight="1" x14ac:dyDescent="0.2">
      <c r="A778" s="20"/>
      <c r="B778" s="20"/>
      <c r="C778" s="31"/>
    </row>
    <row r="779" spans="1:3" ht="12.75" customHeight="1" x14ac:dyDescent="0.2">
      <c r="A779" s="20"/>
      <c r="B779" s="20"/>
      <c r="C779" s="31"/>
    </row>
    <row r="780" spans="1:3" ht="12.75" customHeight="1" x14ac:dyDescent="0.2">
      <c r="A780" s="20"/>
      <c r="B780" s="20"/>
      <c r="C780" s="31"/>
    </row>
    <row r="781" spans="1:3" ht="12.75" customHeight="1" x14ac:dyDescent="0.2">
      <c r="A781" s="20"/>
      <c r="B781" s="20"/>
      <c r="C781" s="31"/>
    </row>
    <row r="782" spans="1:3" ht="12.75" customHeight="1" x14ac:dyDescent="0.2">
      <c r="A782" s="20"/>
      <c r="B782" s="20"/>
      <c r="C782" s="31"/>
    </row>
    <row r="783" spans="1:3" ht="12.75" customHeight="1" x14ac:dyDescent="0.2">
      <c r="A783" s="20"/>
      <c r="B783" s="20"/>
      <c r="C783" s="31"/>
    </row>
    <row r="784" spans="1:3" ht="12.75" customHeight="1" x14ac:dyDescent="0.2">
      <c r="A784" s="20"/>
      <c r="B784" s="20"/>
      <c r="C784" s="31"/>
    </row>
    <row r="785" spans="1:3" ht="12.75" customHeight="1" x14ac:dyDescent="0.2">
      <c r="A785" s="20"/>
      <c r="B785" s="20"/>
      <c r="C785" s="31"/>
    </row>
    <row r="786" spans="1:3" ht="12.75" customHeight="1" x14ac:dyDescent="0.2">
      <c r="A786" s="20"/>
      <c r="B786" s="20"/>
      <c r="C786" s="31"/>
    </row>
    <row r="787" spans="1:3" ht="12.75" customHeight="1" x14ac:dyDescent="0.2">
      <c r="A787" s="20"/>
      <c r="B787" s="20"/>
      <c r="C787" s="31"/>
    </row>
    <row r="788" spans="1:3" ht="12.75" customHeight="1" x14ac:dyDescent="0.2">
      <c r="A788" s="20"/>
      <c r="B788" s="20"/>
      <c r="C788" s="31"/>
    </row>
    <row r="789" spans="1:3" ht="12.75" customHeight="1" x14ac:dyDescent="0.2">
      <c r="A789" s="20"/>
      <c r="B789" s="20"/>
      <c r="C789" s="31"/>
    </row>
    <row r="790" spans="1:3" ht="12.75" customHeight="1" x14ac:dyDescent="0.2">
      <c r="A790" s="20"/>
      <c r="B790" s="20"/>
      <c r="C790" s="31"/>
    </row>
    <row r="791" spans="1:3" ht="12.75" customHeight="1" x14ac:dyDescent="0.2">
      <c r="A791" s="20"/>
      <c r="B791" s="20"/>
      <c r="C791" s="31"/>
    </row>
    <row r="792" spans="1:3" ht="12.75" customHeight="1" x14ac:dyDescent="0.2">
      <c r="A792" s="20"/>
      <c r="B792" s="20"/>
      <c r="C792" s="31"/>
    </row>
    <row r="793" spans="1:3" ht="12.75" customHeight="1" x14ac:dyDescent="0.2">
      <c r="A793" s="20"/>
      <c r="B793" s="20"/>
      <c r="C793" s="31"/>
    </row>
    <row r="794" spans="1:3" ht="12.75" customHeight="1" x14ac:dyDescent="0.2">
      <c r="A794" s="20"/>
      <c r="B794" s="20"/>
      <c r="C794" s="31"/>
    </row>
    <row r="795" spans="1:3" ht="12.75" customHeight="1" x14ac:dyDescent="0.2">
      <c r="A795" s="20"/>
      <c r="B795" s="20"/>
      <c r="C795" s="31"/>
    </row>
    <row r="796" spans="1:3" ht="12.75" customHeight="1" x14ac:dyDescent="0.2">
      <c r="A796" s="20"/>
      <c r="B796" s="20"/>
      <c r="C796" s="31"/>
    </row>
    <row r="797" spans="1:3" ht="12.75" customHeight="1" x14ac:dyDescent="0.2">
      <c r="A797" s="20"/>
      <c r="B797" s="20"/>
      <c r="C797" s="31"/>
    </row>
    <row r="798" spans="1:3" ht="12.75" customHeight="1" x14ac:dyDescent="0.2">
      <c r="A798" s="20"/>
      <c r="B798" s="20"/>
      <c r="C798" s="31"/>
    </row>
    <row r="799" spans="1:3" ht="12.75" customHeight="1" x14ac:dyDescent="0.2">
      <c r="A799" s="20"/>
      <c r="B799" s="20"/>
      <c r="C799" s="31"/>
    </row>
    <row r="800" spans="1:3" ht="12.75" customHeight="1" x14ac:dyDescent="0.2">
      <c r="A800" s="20"/>
      <c r="B800" s="20"/>
      <c r="C800" s="31"/>
    </row>
    <row r="801" spans="1:3" ht="12.75" customHeight="1" x14ac:dyDescent="0.2">
      <c r="A801" s="20"/>
      <c r="B801" s="20"/>
      <c r="C801" s="31"/>
    </row>
    <row r="802" spans="1:3" ht="12.75" customHeight="1" x14ac:dyDescent="0.2">
      <c r="A802" s="20"/>
      <c r="B802" s="20"/>
      <c r="C802" s="31"/>
    </row>
    <row r="803" spans="1:3" ht="12.75" customHeight="1" x14ac:dyDescent="0.2">
      <c r="A803" s="20"/>
      <c r="B803" s="20"/>
      <c r="C803" s="31"/>
    </row>
    <row r="804" spans="1:3" ht="12.75" customHeight="1" x14ac:dyDescent="0.2">
      <c r="A804" s="20"/>
      <c r="B804" s="20"/>
      <c r="C804" s="31"/>
    </row>
    <row r="805" spans="1:3" ht="12.75" customHeight="1" x14ac:dyDescent="0.2">
      <c r="A805" s="20"/>
      <c r="B805" s="20"/>
      <c r="C805" s="31"/>
    </row>
    <row r="806" spans="1:3" ht="12.75" customHeight="1" x14ac:dyDescent="0.2">
      <c r="A806" s="20"/>
      <c r="B806" s="20"/>
      <c r="C806" s="31"/>
    </row>
    <row r="807" spans="1:3" ht="12.75" customHeight="1" x14ac:dyDescent="0.2">
      <c r="A807" s="20"/>
      <c r="B807" s="20"/>
      <c r="C807" s="31"/>
    </row>
    <row r="808" spans="1:3" ht="12.75" customHeight="1" x14ac:dyDescent="0.2">
      <c r="A808" s="20"/>
      <c r="B808" s="20"/>
      <c r="C808" s="31"/>
    </row>
    <row r="809" spans="1:3" ht="12.75" customHeight="1" x14ac:dyDescent="0.2">
      <c r="A809" s="20"/>
      <c r="B809" s="20"/>
      <c r="C809" s="31"/>
    </row>
    <row r="810" spans="1:3" ht="12.75" customHeight="1" x14ac:dyDescent="0.2">
      <c r="A810" s="20"/>
      <c r="B810" s="20"/>
      <c r="C810" s="31"/>
    </row>
    <row r="811" spans="1:3" ht="12.75" customHeight="1" x14ac:dyDescent="0.2">
      <c r="A811" s="20"/>
      <c r="B811" s="20"/>
      <c r="C811" s="31"/>
    </row>
    <row r="812" spans="1:3" ht="12.75" customHeight="1" x14ac:dyDescent="0.2">
      <c r="A812" s="20"/>
      <c r="B812" s="20"/>
      <c r="C812" s="31"/>
    </row>
    <row r="813" spans="1:3" ht="12.75" customHeight="1" x14ac:dyDescent="0.2">
      <c r="A813" s="20"/>
      <c r="B813" s="20"/>
      <c r="C813" s="31"/>
    </row>
    <row r="814" spans="1:3" ht="12.75" customHeight="1" x14ac:dyDescent="0.2">
      <c r="A814" s="20"/>
      <c r="B814" s="20"/>
      <c r="C814" s="31"/>
    </row>
    <row r="815" spans="1:3" ht="12.75" customHeight="1" x14ac:dyDescent="0.2">
      <c r="A815" s="20"/>
      <c r="B815" s="20"/>
      <c r="C815" s="31"/>
    </row>
    <row r="816" spans="1:3" ht="12.75" customHeight="1" x14ac:dyDescent="0.2">
      <c r="A816" s="20"/>
      <c r="B816" s="20"/>
      <c r="C816" s="31"/>
    </row>
    <row r="817" spans="1:3" ht="12.75" customHeight="1" x14ac:dyDescent="0.2">
      <c r="A817" s="20"/>
      <c r="B817" s="20"/>
      <c r="C817" s="31"/>
    </row>
    <row r="818" spans="1:3" ht="12.75" customHeight="1" x14ac:dyDescent="0.2">
      <c r="A818" s="20"/>
      <c r="B818" s="20"/>
      <c r="C818" s="31"/>
    </row>
    <row r="819" spans="1:3" ht="12.75" customHeight="1" x14ac:dyDescent="0.2">
      <c r="A819" s="20"/>
      <c r="B819" s="20"/>
      <c r="C819" s="31"/>
    </row>
    <row r="820" spans="1:3" ht="12.75" customHeight="1" x14ac:dyDescent="0.2">
      <c r="A820" s="20"/>
      <c r="B820" s="20"/>
      <c r="C820" s="31"/>
    </row>
    <row r="821" spans="1:3" ht="12.75" customHeight="1" x14ac:dyDescent="0.2">
      <c r="A821" s="20"/>
      <c r="B821" s="20"/>
      <c r="C821" s="31"/>
    </row>
    <row r="822" spans="1:3" ht="12.75" customHeight="1" x14ac:dyDescent="0.2">
      <c r="A822" s="20"/>
      <c r="B822" s="20"/>
      <c r="C822" s="31"/>
    </row>
    <row r="823" spans="1:3" ht="12.75" customHeight="1" x14ac:dyDescent="0.2">
      <c r="A823" s="20"/>
      <c r="B823" s="20"/>
      <c r="C823" s="31"/>
    </row>
    <row r="824" spans="1:3" ht="12.75" customHeight="1" x14ac:dyDescent="0.2">
      <c r="A824" s="20"/>
      <c r="B824" s="20"/>
      <c r="C824" s="31"/>
    </row>
    <row r="825" spans="1:3" ht="12.75" customHeight="1" x14ac:dyDescent="0.2">
      <c r="A825" s="20"/>
      <c r="B825" s="20"/>
      <c r="C825" s="31"/>
    </row>
    <row r="826" spans="1:3" ht="12.75" customHeight="1" x14ac:dyDescent="0.2">
      <c r="A826" s="20"/>
      <c r="B826" s="20"/>
      <c r="C826" s="31"/>
    </row>
    <row r="827" spans="1:3" ht="12.75" customHeight="1" x14ac:dyDescent="0.2">
      <c r="A827" s="20"/>
      <c r="B827" s="20"/>
      <c r="C827" s="31"/>
    </row>
    <row r="828" spans="1:3" ht="12.75" customHeight="1" x14ac:dyDescent="0.2">
      <c r="A828" s="20"/>
      <c r="B828" s="20"/>
      <c r="C828" s="31"/>
    </row>
    <row r="829" spans="1:3" ht="12.75" customHeight="1" x14ac:dyDescent="0.2">
      <c r="A829" s="20"/>
      <c r="B829" s="20"/>
      <c r="C829" s="31"/>
    </row>
    <row r="830" spans="1:3" ht="12.75" customHeight="1" x14ac:dyDescent="0.2">
      <c r="A830" s="20"/>
      <c r="B830" s="20"/>
      <c r="C830" s="31"/>
    </row>
    <row r="831" spans="1:3" ht="12.75" customHeight="1" x14ac:dyDescent="0.2">
      <c r="A831" s="20"/>
      <c r="B831" s="20"/>
      <c r="C831" s="31"/>
    </row>
    <row r="832" spans="1:3" ht="12.75" customHeight="1" x14ac:dyDescent="0.2">
      <c r="A832" s="20"/>
      <c r="B832" s="20"/>
      <c r="C832" s="31"/>
    </row>
    <row r="833" spans="1:3" ht="12.75" customHeight="1" x14ac:dyDescent="0.2">
      <c r="A833" s="20"/>
      <c r="B833" s="20"/>
      <c r="C833" s="31"/>
    </row>
    <row r="834" spans="1:3" ht="12.75" customHeight="1" x14ac:dyDescent="0.2">
      <c r="A834" s="20"/>
      <c r="B834" s="20"/>
      <c r="C834" s="31"/>
    </row>
    <row r="835" spans="1:3" ht="12.75" customHeight="1" x14ac:dyDescent="0.2">
      <c r="A835" s="20"/>
      <c r="B835" s="20"/>
      <c r="C835" s="31"/>
    </row>
    <row r="836" spans="1:3" ht="12.75" customHeight="1" x14ac:dyDescent="0.2">
      <c r="A836" s="20"/>
      <c r="B836" s="20"/>
      <c r="C836" s="31"/>
    </row>
    <row r="837" spans="1:3" ht="12.75" customHeight="1" x14ac:dyDescent="0.2">
      <c r="A837" s="20"/>
      <c r="B837" s="20"/>
      <c r="C837" s="31"/>
    </row>
    <row r="838" spans="1:3" ht="12.75" customHeight="1" x14ac:dyDescent="0.2">
      <c r="A838" s="20"/>
      <c r="B838" s="20"/>
      <c r="C838" s="31"/>
    </row>
    <row r="839" spans="1:3" ht="12.75" customHeight="1" x14ac:dyDescent="0.2">
      <c r="A839" s="20"/>
      <c r="B839" s="20"/>
      <c r="C839" s="31"/>
    </row>
    <row r="840" spans="1:3" ht="12.75" customHeight="1" x14ac:dyDescent="0.2">
      <c r="A840" s="20"/>
      <c r="B840" s="20"/>
      <c r="C840" s="31"/>
    </row>
    <row r="841" spans="1:3" ht="12.75" customHeight="1" x14ac:dyDescent="0.2">
      <c r="A841" s="20"/>
      <c r="B841" s="20"/>
      <c r="C841" s="31"/>
    </row>
    <row r="842" spans="1:3" ht="12.75" customHeight="1" x14ac:dyDescent="0.2">
      <c r="A842" s="20"/>
      <c r="B842" s="20"/>
      <c r="C842" s="31"/>
    </row>
    <row r="843" spans="1:3" ht="12.75" customHeight="1" x14ac:dyDescent="0.2">
      <c r="A843" s="20"/>
      <c r="B843" s="20"/>
      <c r="C843" s="31"/>
    </row>
    <row r="844" spans="1:3" ht="12.75" customHeight="1" x14ac:dyDescent="0.2">
      <c r="A844" s="20"/>
      <c r="B844" s="20"/>
      <c r="C844" s="31"/>
    </row>
    <row r="845" spans="1:3" ht="12.75" customHeight="1" x14ac:dyDescent="0.2">
      <c r="A845" s="20"/>
      <c r="B845" s="20"/>
      <c r="C845" s="31"/>
    </row>
    <row r="846" spans="1:3" ht="12.75" customHeight="1" x14ac:dyDescent="0.2">
      <c r="A846" s="20"/>
      <c r="B846" s="20"/>
      <c r="C846" s="31"/>
    </row>
    <row r="847" spans="1:3" ht="12.75" customHeight="1" x14ac:dyDescent="0.2">
      <c r="A847" s="20"/>
      <c r="B847" s="20"/>
      <c r="C847" s="31"/>
    </row>
    <row r="848" spans="1:3" ht="12.75" customHeight="1" x14ac:dyDescent="0.2">
      <c r="A848" s="20"/>
      <c r="B848" s="20"/>
      <c r="C848" s="31"/>
    </row>
    <row r="849" spans="1:3" ht="12.75" customHeight="1" x14ac:dyDescent="0.2">
      <c r="A849" s="20"/>
      <c r="B849" s="20"/>
      <c r="C849" s="31"/>
    </row>
    <row r="850" spans="1:3" ht="12.75" customHeight="1" x14ac:dyDescent="0.2">
      <c r="A850" s="20"/>
      <c r="B850" s="20"/>
      <c r="C850" s="31"/>
    </row>
    <row r="851" spans="1:3" ht="12.75" customHeight="1" x14ac:dyDescent="0.2">
      <c r="A851" s="20"/>
      <c r="B851" s="20"/>
      <c r="C851" s="31"/>
    </row>
    <row r="852" spans="1:3" ht="12.75" customHeight="1" x14ac:dyDescent="0.2">
      <c r="A852" s="20"/>
      <c r="B852" s="20"/>
      <c r="C852" s="31"/>
    </row>
    <row r="853" spans="1:3" ht="12.75" customHeight="1" x14ac:dyDescent="0.2">
      <c r="A853" s="20"/>
      <c r="B853" s="20"/>
      <c r="C853" s="31"/>
    </row>
    <row r="854" spans="1:3" ht="12.75" customHeight="1" x14ac:dyDescent="0.2">
      <c r="A854" s="20"/>
      <c r="B854" s="20"/>
      <c r="C854" s="31"/>
    </row>
    <row r="855" spans="1:3" ht="12.75" customHeight="1" x14ac:dyDescent="0.2">
      <c r="A855" s="20"/>
      <c r="B855" s="20"/>
      <c r="C855" s="31"/>
    </row>
    <row r="856" spans="1:3" ht="12.75" customHeight="1" x14ac:dyDescent="0.2">
      <c r="A856" s="20"/>
      <c r="B856" s="20"/>
      <c r="C856" s="31"/>
    </row>
    <row r="857" spans="1:3" ht="12.75" customHeight="1" x14ac:dyDescent="0.2">
      <c r="A857" s="20"/>
      <c r="B857" s="20"/>
      <c r="C857" s="31"/>
    </row>
    <row r="858" spans="1:3" ht="12.75" customHeight="1" x14ac:dyDescent="0.2">
      <c r="A858" s="20"/>
      <c r="B858" s="20"/>
      <c r="C858" s="31"/>
    </row>
    <row r="859" spans="1:3" ht="12.75" customHeight="1" x14ac:dyDescent="0.2">
      <c r="A859" s="20"/>
      <c r="B859" s="20"/>
      <c r="C859" s="31"/>
    </row>
    <row r="860" spans="1:3" ht="12.75" customHeight="1" x14ac:dyDescent="0.2">
      <c r="A860" s="20"/>
      <c r="B860" s="20"/>
      <c r="C860" s="31"/>
    </row>
    <row r="861" spans="1:3" ht="12.75" customHeight="1" x14ac:dyDescent="0.2">
      <c r="A861" s="20"/>
      <c r="B861" s="20"/>
      <c r="C861" s="31"/>
    </row>
    <row r="862" spans="1:3" ht="12.75" customHeight="1" x14ac:dyDescent="0.2">
      <c r="A862" s="20"/>
      <c r="B862" s="20"/>
      <c r="C862" s="31"/>
    </row>
    <row r="863" spans="1:3" ht="12.75" customHeight="1" x14ac:dyDescent="0.2">
      <c r="A863" s="20"/>
      <c r="B863" s="20"/>
      <c r="C863" s="31"/>
    </row>
    <row r="864" spans="1:3" ht="12.75" customHeight="1" x14ac:dyDescent="0.2">
      <c r="A864" s="20"/>
      <c r="B864" s="20"/>
      <c r="C864" s="31"/>
    </row>
    <row r="865" spans="1:3" ht="12.75" customHeight="1" x14ac:dyDescent="0.2">
      <c r="A865" s="20"/>
      <c r="B865" s="20"/>
      <c r="C865" s="31"/>
    </row>
    <row r="866" spans="1:3" ht="12.75" customHeight="1" x14ac:dyDescent="0.2">
      <c r="A866" s="20"/>
      <c r="B866" s="20"/>
      <c r="C866" s="31"/>
    </row>
    <row r="867" spans="1:3" ht="12.75" customHeight="1" x14ac:dyDescent="0.2">
      <c r="A867" s="20"/>
      <c r="B867" s="20"/>
      <c r="C867" s="31"/>
    </row>
    <row r="868" spans="1:3" ht="12.75" customHeight="1" x14ac:dyDescent="0.2">
      <c r="A868" s="20"/>
      <c r="B868" s="20"/>
      <c r="C868" s="31"/>
    </row>
    <row r="869" spans="1:3" ht="12.75" customHeight="1" x14ac:dyDescent="0.2">
      <c r="A869" s="20"/>
      <c r="B869" s="20"/>
      <c r="C869" s="31"/>
    </row>
    <row r="870" spans="1:3" ht="12.75" customHeight="1" x14ac:dyDescent="0.2">
      <c r="A870" s="20"/>
      <c r="B870" s="20"/>
      <c r="C870" s="31"/>
    </row>
    <row r="871" spans="1:3" ht="12.75" customHeight="1" x14ac:dyDescent="0.2">
      <c r="A871" s="20"/>
      <c r="B871" s="20"/>
      <c r="C871" s="31"/>
    </row>
    <row r="872" spans="1:3" ht="12.75" customHeight="1" x14ac:dyDescent="0.2">
      <c r="A872" s="20"/>
      <c r="B872" s="20"/>
      <c r="C872" s="31"/>
    </row>
    <row r="873" spans="1:3" ht="12.75" customHeight="1" x14ac:dyDescent="0.2">
      <c r="A873" s="20"/>
      <c r="B873" s="20"/>
      <c r="C873" s="31"/>
    </row>
    <row r="874" spans="1:3" ht="12.75" customHeight="1" x14ac:dyDescent="0.2">
      <c r="A874" s="20"/>
      <c r="B874" s="20"/>
      <c r="C874" s="31"/>
    </row>
    <row r="875" spans="1:3" ht="12.75" customHeight="1" x14ac:dyDescent="0.2">
      <c r="A875" s="20"/>
      <c r="B875" s="20"/>
      <c r="C875" s="31"/>
    </row>
    <row r="876" spans="1:3" ht="12.75" customHeight="1" x14ac:dyDescent="0.2">
      <c r="A876" s="20"/>
      <c r="B876" s="20"/>
      <c r="C876" s="31"/>
    </row>
    <row r="877" spans="1:3" ht="12.75" customHeight="1" x14ac:dyDescent="0.2">
      <c r="A877" s="20"/>
      <c r="B877" s="20"/>
      <c r="C877" s="31"/>
    </row>
    <row r="878" spans="1:3" ht="12.75" customHeight="1" x14ac:dyDescent="0.2">
      <c r="A878" s="20"/>
      <c r="B878" s="20"/>
      <c r="C878" s="31"/>
    </row>
    <row r="879" spans="1:3" ht="12.75" customHeight="1" x14ac:dyDescent="0.2">
      <c r="A879" s="20"/>
      <c r="B879" s="20"/>
      <c r="C879" s="31"/>
    </row>
    <row r="880" spans="1:3" ht="12.75" customHeight="1" x14ac:dyDescent="0.2">
      <c r="A880" s="20"/>
      <c r="B880" s="20"/>
      <c r="C880" s="31"/>
    </row>
    <row r="881" spans="1:3" ht="12.75" customHeight="1" x14ac:dyDescent="0.2">
      <c r="A881" s="20"/>
      <c r="B881" s="20"/>
      <c r="C881" s="31"/>
    </row>
    <row r="882" spans="1:3" ht="12.75" customHeight="1" x14ac:dyDescent="0.2">
      <c r="A882" s="20"/>
      <c r="B882" s="20"/>
      <c r="C882" s="31"/>
    </row>
    <row r="883" spans="1:3" ht="12.75" customHeight="1" x14ac:dyDescent="0.2">
      <c r="A883" s="20"/>
      <c r="B883" s="20"/>
      <c r="C883" s="31"/>
    </row>
    <row r="884" spans="1:3" ht="12.75" customHeight="1" x14ac:dyDescent="0.2">
      <c r="A884" s="20"/>
      <c r="B884" s="20"/>
      <c r="C884" s="31"/>
    </row>
    <row r="885" spans="1:3" ht="12.75" customHeight="1" x14ac:dyDescent="0.2">
      <c r="A885" s="20"/>
      <c r="B885" s="20"/>
      <c r="C885" s="31"/>
    </row>
    <row r="886" spans="1:3" ht="12.75" customHeight="1" x14ac:dyDescent="0.2">
      <c r="A886" s="20"/>
      <c r="B886" s="20"/>
      <c r="C886" s="31"/>
    </row>
    <row r="887" spans="1:3" ht="12.75" customHeight="1" x14ac:dyDescent="0.2">
      <c r="A887" s="20"/>
      <c r="B887" s="20"/>
      <c r="C887" s="31"/>
    </row>
    <row r="888" spans="1:3" ht="12.75" customHeight="1" x14ac:dyDescent="0.2">
      <c r="A888" s="20"/>
      <c r="B888" s="20"/>
      <c r="C888" s="31"/>
    </row>
    <row r="889" spans="1:3" ht="12.75" customHeight="1" x14ac:dyDescent="0.2">
      <c r="A889" s="20"/>
      <c r="B889" s="20"/>
      <c r="C889" s="31"/>
    </row>
    <row r="890" spans="1:3" ht="12.75" customHeight="1" x14ac:dyDescent="0.2">
      <c r="A890" s="20"/>
      <c r="B890" s="20"/>
      <c r="C890" s="31"/>
    </row>
    <row r="891" spans="1:3" ht="12.75" customHeight="1" x14ac:dyDescent="0.2">
      <c r="A891" s="20"/>
      <c r="B891" s="20"/>
      <c r="C891" s="31"/>
    </row>
    <row r="892" spans="1:3" ht="12.75" customHeight="1" x14ac:dyDescent="0.2">
      <c r="A892" s="20"/>
      <c r="B892" s="20"/>
      <c r="C892" s="31"/>
    </row>
    <row r="893" spans="1:3" ht="12.75" customHeight="1" x14ac:dyDescent="0.2">
      <c r="A893" s="20"/>
      <c r="B893" s="20"/>
      <c r="C893" s="31"/>
    </row>
    <row r="894" spans="1:3" ht="12.75" customHeight="1" x14ac:dyDescent="0.2">
      <c r="A894" s="20"/>
      <c r="B894" s="20"/>
      <c r="C894" s="31"/>
    </row>
    <row r="895" spans="1:3" ht="12.75" customHeight="1" x14ac:dyDescent="0.2">
      <c r="A895" s="20"/>
      <c r="B895" s="20"/>
      <c r="C895" s="31"/>
    </row>
    <row r="896" spans="1:3" ht="12.75" customHeight="1" x14ac:dyDescent="0.2">
      <c r="A896" s="20"/>
      <c r="B896" s="20"/>
      <c r="C896" s="31"/>
    </row>
    <row r="897" spans="1:3" ht="12.75" customHeight="1" x14ac:dyDescent="0.2">
      <c r="A897" s="20"/>
      <c r="B897" s="20"/>
      <c r="C897" s="31"/>
    </row>
    <row r="898" spans="1:3" ht="12.75" customHeight="1" x14ac:dyDescent="0.2">
      <c r="A898" s="20"/>
      <c r="B898" s="20"/>
      <c r="C898" s="31"/>
    </row>
    <row r="899" spans="1:3" ht="12.75" customHeight="1" x14ac:dyDescent="0.2">
      <c r="A899" s="20"/>
      <c r="B899" s="20"/>
      <c r="C899" s="31"/>
    </row>
    <row r="900" spans="1:3" ht="12.75" customHeight="1" x14ac:dyDescent="0.2">
      <c r="A900" s="20"/>
      <c r="B900" s="20"/>
      <c r="C900" s="31"/>
    </row>
    <row r="901" spans="1:3" ht="12.75" customHeight="1" x14ac:dyDescent="0.2">
      <c r="A901" s="20"/>
      <c r="B901" s="20"/>
      <c r="C901" s="31"/>
    </row>
    <row r="902" spans="1:3" ht="12.75" customHeight="1" x14ac:dyDescent="0.2">
      <c r="A902" s="20"/>
      <c r="B902" s="20"/>
      <c r="C902" s="31"/>
    </row>
    <row r="903" spans="1:3" ht="12.75" customHeight="1" x14ac:dyDescent="0.2">
      <c r="A903" s="20"/>
      <c r="B903" s="20"/>
      <c r="C903" s="31"/>
    </row>
    <row r="904" spans="1:3" ht="12.75" customHeight="1" x14ac:dyDescent="0.2">
      <c r="A904" s="20"/>
      <c r="B904" s="20"/>
      <c r="C904" s="31"/>
    </row>
    <row r="905" spans="1:3" ht="12.75" customHeight="1" x14ac:dyDescent="0.2">
      <c r="A905" s="20"/>
      <c r="B905" s="20"/>
      <c r="C905" s="31"/>
    </row>
    <row r="906" spans="1:3" ht="12.75" customHeight="1" x14ac:dyDescent="0.2">
      <c r="A906" s="20"/>
      <c r="B906" s="20"/>
      <c r="C906" s="31"/>
    </row>
    <row r="907" spans="1:3" ht="12.75" customHeight="1" x14ac:dyDescent="0.2">
      <c r="A907" s="20"/>
      <c r="B907" s="20"/>
      <c r="C907" s="31"/>
    </row>
    <row r="908" spans="1:3" ht="12.75" customHeight="1" x14ac:dyDescent="0.2">
      <c r="A908" s="20"/>
      <c r="B908" s="20"/>
      <c r="C908" s="31"/>
    </row>
    <row r="909" spans="1:3" ht="12.75" customHeight="1" x14ac:dyDescent="0.2">
      <c r="A909" s="20"/>
      <c r="B909" s="20"/>
      <c r="C909" s="31"/>
    </row>
    <row r="910" spans="1:3" ht="12.75" customHeight="1" x14ac:dyDescent="0.2">
      <c r="A910" s="20"/>
      <c r="B910" s="20"/>
      <c r="C910" s="31"/>
    </row>
    <row r="911" spans="1:3" ht="12.75" customHeight="1" x14ac:dyDescent="0.2">
      <c r="A911" s="20"/>
      <c r="B911" s="20"/>
      <c r="C911" s="31"/>
    </row>
    <row r="912" spans="1:3" ht="12.75" customHeight="1" x14ac:dyDescent="0.2">
      <c r="A912" s="20"/>
      <c r="B912" s="20"/>
      <c r="C912" s="31"/>
    </row>
    <row r="913" spans="1:3" ht="12.75" customHeight="1" x14ac:dyDescent="0.2">
      <c r="A913" s="20"/>
      <c r="B913" s="20"/>
      <c r="C913" s="31"/>
    </row>
    <row r="914" spans="1:3" ht="12.75" customHeight="1" x14ac:dyDescent="0.2">
      <c r="A914" s="20"/>
      <c r="B914" s="20"/>
      <c r="C914" s="31"/>
    </row>
    <row r="915" spans="1:3" ht="12.75" customHeight="1" x14ac:dyDescent="0.2">
      <c r="A915" s="20"/>
      <c r="B915" s="20"/>
      <c r="C915" s="31"/>
    </row>
    <row r="916" spans="1:3" ht="12.75" customHeight="1" x14ac:dyDescent="0.2">
      <c r="A916" s="20"/>
      <c r="B916" s="20"/>
      <c r="C916" s="31"/>
    </row>
    <row r="917" spans="1:3" ht="12.75" customHeight="1" x14ac:dyDescent="0.2">
      <c r="A917" s="20"/>
      <c r="B917" s="20"/>
      <c r="C917" s="31"/>
    </row>
    <row r="918" spans="1:3" ht="12.75" customHeight="1" x14ac:dyDescent="0.2">
      <c r="A918" s="20"/>
      <c r="B918" s="20"/>
      <c r="C918" s="31"/>
    </row>
    <row r="919" spans="1:3" ht="12.75" customHeight="1" x14ac:dyDescent="0.2">
      <c r="A919" s="20"/>
      <c r="B919" s="20"/>
      <c r="C919" s="31"/>
    </row>
    <row r="920" spans="1:3" ht="12.75" customHeight="1" x14ac:dyDescent="0.2">
      <c r="A920" s="20"/>
      <c r="B920" s="20"/>
      <c r="C920" s="31"/>
    </row>
    <row r="921" spans="1:3" ht="12.75" customHeight="1" x14ac:dyDescent="0.2">
      <c r="A921" s="20"/>
      <c r="B921" s="20"/>
      <c r="C921" s="31"/>
    </row>
    <row r="922" spans="1:3" ht="12.75" customHeight="1" x14ac:dyDescent="0.2">
      <c r="A922" s="20"/>
      <c r="B922" s="20"/>
      <c r="C922" s="31"/>
    </row>
    <row r="923" spans="1:3" ht="12.75" customHeight="1" x14ac:dyDescent="0.2">
      <c r="A923" s="20"/>
      <c r="B923" s="20"/>
      <c r="C923" s="31"/>
    </row>
    <row r="924" spans="1:3" ht="12.75" customHeight="1" x14ac:dyDescent="0.2">
      <c r="A924" s="20"/>
      <c r="B924" s="20"/>
      <c r="C924" s="31"/>
    </row>
    <row r="925" spans="1:3" ht="12.75" customHeight="1" x14ac:dyDescent="0.2">
      <c r="A925" s="20"/>
      <c r="B925" s="20"/>
      <c r="C925" s="31"/>
    </row>
    <row r="926" spans="1:3" ht="12.75" customHeight="1" x14ac:dyDescent="0.2">
      <c r="A926" s="20"/>
      <c r="B926" s="20"/>
      <c r="C926" s="31"/>
    </row>
    <row r="927" spans="1:3" ht="12.75" customHeight="1" x14ac:dyDescent="0.2">
      <c r="A927" s="20"/>
      <c r="B927" s="20"/>
      <c r="C927" s="31"/>
    </row>
    <row r="928" spans="1:3" ht="12.75" customHeight="1" x14ac:dyDescent="0.2">
      <c r="A928" s="20"/>
      <c r="B928" s="20"/>
      <c r="C928" s="31"/>
    </row>
    <row r="929" spans="1:3" ht="12.75" customHeight="1" x14ac:dyDescent="0.2">
      <c r="A929" s="20"/>
      <c r="B929" s="20"/>
      <c r="C929" s="31"/>
    </row>
    <row r="930" spans="1:3" ht="12.75" customHeight="1" x14ac:dyDescent="0.2">
      <c r="A930" s="20"/>
      <c r="B930" s="20"/>
      <c r="C930" s="31"/>
    </row>
    <row r="931" spans="1:3" ht="12.75" customHeight="1" x14ac:dyDescent="0.2">
      <c r="A931" s="20"/>
      <c r="B931" s="20"/>
      <c r="C931" s="31"/>
    </row>
    <row r="932" spans="1:3" ht="12.75" customHeight="1" x14ac:dyDescent="0.2">
      <c r="A932" s="20"/>
      <c r="B932" s="20"/>
      <c r="C932" s="31"/>
    </row>
    <row r="933" spans="1:3" ht="12.75" customHeight="1" x14ac:dyDescent="0.2">
      <c r="A933" s="20"/>
      <c r="B933" s="20"/>
      <c r="C933" s="31"/>
    </row>
    <row r="934" spans="1:3" ht="12.75" customHeight="1" x14ac:dyDescent="0.2">
      <c r="A934" s="20"/>
      <c r="B934" s="20"/>
      <c r="C934" s="31"/>
    </row>
    <row r="935" spans="1:3" ht="12.75" customHeight="1" x14ac:dyDescent="0.2">
      <c r="A935" s="20"/>
      <c r="B935" s="20"/>
      <c r="C935" s="31"/>
    </row>
    <row r="936" spans="1:3" ht="12.75" customHeight="1" x14ac:dyDescent="0.2">
      <c r="A936" s="20"/>
      <c r="B936" s="20"/>
      <c r="C936" s="31"/>
    </row>
    <row r="937" spans="1:3" ht="12.75" customHeight="1" x14ac:dyDescent="0.2">
      <c r="A937" s="20"/>
      <c r="B937" s="20"/>
      <c r="C937" s="31"/>
    </row>
    <row r="938" spans="1:3" ht="12.75" customHeight="1" x14ac:dyDescent="0.2">
      <c r="A938" s="20"/>
      <c r="B938" s="20"/>
      <c r="C938" s="31"/>
    </row>
    <row r="939" spans="1:3" ht="12.75" customHeight="1" x14ac:dyDescent="0.2">
      <c r="A939" s="20"/>
      <c r="B939" s="20"/>
      <c r="C939" s="31"/>
    </row>
    <row r="940" spans="1:3" ht="12.75" customHeight="1" x14ac:dyDescent="0.2">
      <c r="A940" s="20"/>
      <c r="B940" s="20"/>
      <c r="C940" s="31"/>
    </row>
    <row r="941" spans="1:3" ht="12.75" customHeight="1" x14ac:dyDescent="0.2">
      <c r="A941" s="20"/>
      <c r="B941" s="20"/>
      <c r="C941" s="31"/>
    </row>
    <row r="942" spans="1:3" ht="12.75" customHeight="1" x14ac:dyDescent="0.2">
      <c r="A942" s="20"/>
      <c r="B942" s="20"/>
      <c r="C942" s="31"/>
    </row>
    <row r="943" spans="1:3" ht="12.75" customHeight="1" x14ac:dyDescent="0.2">
      <c r="A943" s="20"/>
      <c r="B943" s="20"/>
      <c r="C943" s="31"/>
    </row>
    <row r="944" spans="1:3" ht="12.75" customHeight="1" x14ac:dyDescent="0.2">
      <c r="A944" s="20"/>
      <c r="B944" s="20"/>
      <c r="C944" s="31"/>
    </row>
    <row r="945" spans="1:3" ht="12.75" customHeight="1" x14ac:dyDescent="0.2">
      <c r="A945" s="20"/>
      <c r="B945" s="20"/>
      <c r="C945" s="31"/>
    </row>
    <row r="946" spans="1:3" ht="12.75" customHeight="1" x14ac:dyDescent="0.2">
      <c r="A946" s="20"/>
      <c r="B946" s="20"/>
      <c r="C946" s="31"/>
    </row>
    <row r="947" spans="1:3" ht="12.75" customHeight="1" x14ac:dyDescent="0.2">
      <c r="A947" s="20"/>
      <c r="B947" s="20"/>
      <c r="C947" s="31"/>
    </row>
    <row r="948" spans="1:3" ht="12.75" customHeight="1" x14ac:dyDescent="0.2">
      <c r="A948" s="20"/>
      <c r="B948" s="20"/>
      <c r="C948" s="31"/>
    </row>
    <row r="949" spans="1:3" ht="12.75" customHeight="1" x14ac:dyDescent="0.2">
      <c r="A949" s="20"/>
      <c r="B949" s="20"/>
      <c r="C949" s="31"/>
    </row>
    <row r="950" spans="1:3" ht="12.75" customHeight="1" x14ac:dyDescent="0.2">
      <c r="A950" s="20"/>
      <c r="B950" s="20"/>
      <c r="C950" s="31"/>
    </row>
    <row r="951" spans="1:3" ht="12.75" customHeight="1" x14ac:dyDescent="0.2">
      <c r="A951" s="20"/>
      <c r="B951" s="20"/>
      <c r="C951" s="31"/>
    </row>
    <row r="952" spans="1:3" ht="12.75" customHeight="1" x14ac:dyDescent="0.2">
      <c r="A952" s="20"/>
      <c r="B952" s="20"/>
      <c r="C952" s="31"/>
    </row>
    <row r="953" spans="1:3" ht="12.75" customHeight="1" x14ac:dyDescent="0.2">
      <c r="A953" s="20"/>
      <c r="B953" s="20"/>
      <c r="C953" s="31"/>
    </row>
    <row r="954" spans="1:3" ht="12.75" customHeight="1" x14ac:dyDescent="0.2">
      <c r="A954" s="20"/>
      <c r="B954" s="20"/>
      <c r="C954" s="31"/>
    </row>
    <row r="955" spans="1:3" ht="12.75" customHeight="1" x14ac:dyDescent="0.2">
      <c r="A955" s="20"/>
      <c r="B955" s="20"/>
      <c r="C955" s="31"/>
    </row>
    <row r="956" spans="1:3" ht="12.75" customHeight="1" x14ac:dyDescent="0.2">
      <c r="A956" s="20"/>
      <c r="B956" s="20"/>
      <c r="C956" s="31"/>
    </row>
    <row r="957" spans="1:3" ht="12.75" customHeight="1" x14ac:dyDescent="0.2">
      <c r="A957" s="20"/>
      <c r="B957" s="20"/>
      <c r="C957" s="31"/>
    </row>
    <row r="958" spans="1:3" ht="12.75" customHeight="1" x14ac:dyDescent="0.2">
      <c r="A958" s="20"/>
      <c r="B958" s="20"/>
      <c r="C958" s="31"/>
    </row>
    <row r="959" spans="1:3" ht="12.75" customHeight="1" x14ac:dyDescent="0.2">
      <c r="A959" s="20"/>
      <c r="B959" s="20"/>
      <c r="C959" s="31"/>
    </row>
    <row r="960" spans="1:3" ht="12.75" customHeight="1" x14ac:dyDescent="0.2">
      <c r="A960" s="20"/>
      <c r="B960" s="20"/>
      <c r="C960" s="31"/>
    </row>
    <row r="961" spans="1:3" ht="12.75" customHeight="1" x14ac:dyDescent="0.2">
      <c r="A961" s="20"/>
      <c r="B961" s="20"/>
      <c r="C961" s="31"/>
    </row>
    <row r="962" spans="1:3" ht="12.75" customHeight="1" x14ac:dyDescent="0.2">
      <c r="A962" s="20"/>
      <c r="B962" s="20"/>
      <c r="C962" s="31"/>
    </row>
    <row r="963" spans="1:3" ht="12.75" customHeight="1" x14ac:dyDescent="0.2">
      <c r="A963" s="20"/>
      <c r="B963" s="20"/>
      <c r="C963" s="31"/>
    </row>
    <row r="964" spans="1:3" ht="12.75" customHeight="1" x14ac:dyDescent="0.2">
      <c r="A964" s="20"/>
      <c r="B964" s="20"/>
      <c r="C964" s="31"/>
    </row>
    <row r="965" spans="1:3" ht="12.75" customHeight="1" x14ac:dyDescent="0.2">
      <c r="A965" s="20"/>
      <c r="B965" s="20"/>
      <c r="C965" s="31"/>
    </row>
    <row r="966" spans="1:3" ht="12.75" customHeight="1" x14ac:dyDescent="0.2">
      <c r="A966" s="20"/>
      <c r="B966" s="20"/>
      <c r="C966" s="31"/>
    </row>
    <row r="967" spans="1:3" ht="12.75" customHeight="1" x14ac:dyDescent="0.2">
      <c r="A967" s="20"/>
      <c r="B967" s="20"/>
      <c r="C967" s="31"/>
    </row>
    <row r="968" spans="1:3" ht="12.75" customHeight="1" x14ac:dyDescent="0.2">
      <c r="A968" s="20"/>
      <c r="B968" s="20"/>
      <c r="C968" s="31"/>
    </row>
    <row r="969" spans="1:3" ht="12.75" customHeight="1" x14ac:dyDescent="0.2">
      <c r="A969" s="20"/>
      <c r="B969" s="20"/>
      <c r="C969" s="31"/>
    </row>
    <row r="970" spans="1:3" ht="12.75" customHeight="1" x14ac:dyDescent="0.2">
      <c r="A970" s="20"/>
      <c r="B970" s="20"/>
      <c r="C970" s="31"/>
    </row>
    <row r="971" spans="1:3" ht="12.75" customHeight="1" x14ac:dyDescent="0.2">
      <c r="A971" s="20"/>
      <c r="B971" s="20"/>
      <c r="C971" s="31"/>
    </row>
    <row r="972" spans="1:3" ht="12.75" customHeight="1" x14ac:dyDescent="0.2">
      <c r="A972" s="20"/>
      <c r="B972" s="20"/>
      <c r="C972" s="31"/>
    </row>
    <row r="973" spans="1:3" ht="12.75" customHeight="1" x14ac:dyDescent="0.2">
      <c r="A973" s="20"/>
      <c r="B973" s="20"/>
      <c r="C973" s="31"/>
    </row>
    <row r="974" spans="1:3" ht="12.75" customHeight="1" x14ac:dyDescent="0.2">
      <c r="A974" s="20"/>
      <c r="B974" s="20"/>
      <c r="C974" s="31"/>
    </row>
    <row r="975" spans="1:3" ht="12.75" customHeight="1" x14ac:dyDescent="0.2">
      <c r="A975" s="20"/>
      <c r="B975" s="20"/>
      <c r="C975" s="31"/>
    </row>
    <row r="976" spans="1:3" ht="12.75" customHeight="1" x14ac:dyDescent="0.2">
      <c r="A976" s="20"/>
      <c r="B976" s="20"/>
      <c r="C976" s="31"/>
    </row>
    <row r="977" spans="1:3" ht="12.75" customHeight="1" x14ac:dyDescent="0.2">
      <c r="A977" s="20"/>
      <c r="B977" s="20"/>
      <c r="C977" s="31"/>
    </row>
    <row r="978" spans="1:3" ht="12.75" customHeight="1" x14ac:dyDescent="0.2">
      <c r="A978" s="20"/>
      <c r="B978" s="20"/>
      <c r="C978" s="31"/>
    </row>
    <row r="979" spans="1:3" ht="12.75" customHeight="1" x14ac:dyDescent="0.2">
      <c r="A979" s="20"/>
      <c r="B979" s="20"/>
      <c r="C979" s="31"/>
    </row>
    <row r="980" spans="1:3" ht="12.75" customHeight="1" x14ac:dyDescent="0.2">
      <c r="A980" s="20"/>
      <c r="B980" s="20"/>
      <c r="C980" s="31"/>
    </row>
    <row r="981" spans="1:3" ht="12.75" customHeight="1" x14ac:dyDescent="0.2">
      <c r="A981" s="20"/>
      <c r="B981" s="20"/>
      <c r="C981" s="31"/>
    </row>
    <row r="982" spans="1:3" ht="12.75" customHeight="1" x14ac:dyDescent="0.2">
      <c r="A982" s="20"/>
      <c r="B982" s="20"/>
      <c r="C982" s="31"/>
    </row>
    <row r="983" spans="1:3" ht="12.75" customHeight="1" x14ac:dyDescent="0.2">
      <c r="A983" s="20"/>
      <c r="B983" s="20"/>
      <c r="C983" s="31"/>
    </row>
    <row r="984" spans="1:3" ht="12.75" customHeight="1" x14ac:dyDescent="0.2">
      <c r="A984" s="20"/>
      <c r="B984" s="20"/>
      <c r="C984" s="31"/>
    </row>
    <row r="985" spans="1:3" ht="12.75" customHeight="1" x14ac:dyDescent="0.2">
      <c r="A985" s="20"/>
      <c r="B985" s="20"/>
      <c r="C985" s="31"/>
    </row>
    <row r="986" spans="1:3" ht="12.75" customHeight="1" x14ac:dyDescent="0.2">
      <c r="A986" s="20"/>
      <c r="B986" s="20"/>
      <c r="C986" s="31"/>
    </row>
    <row r="987" spans="1:3" ht="12.75" customHeight="1" x14ac:dyDescent="0.2">
      <c r="A987" s="20"/>
      <c r="B987" s="20"/>
      <c r="C987" s="31"/>
    </row>
    <row r="988" spans="1:3" ht="12.75" customHeight="1" x14ac:dyDescent="0.2">
      <c r="A988" s="20"/>
      <c r="B988" s="20"/>
      <c r="C988" s="31"/>
    </row>
    <row r="989" spans="1:3" ht="12.75" customHeight="1" x14ac:dyDescent="0.2">
      <c r="A989" s="20"/>
      <c r="B989" s="20"/>
      <c r="C989" s="31"/>
    </row>
    <row r="990" spans="1:3" ht="12.75" customHeight="1" x14ac:dyDescent="0.2">
      <c r="A990" s="20"/>
      <c r="B990" s="20"/>
      <c r="C990" s="31"/>
    </row>
    <row r="991" spans="1:3" ht="12.75" customHeight="1" x14ac:dyDescent="0.2">
      <c r="A991" s="20"/>
      <c r="B991" s="20"/>
      <c r="C991" s="31"/>
    </row>
    <row r="992" spans="1:3" ht="12.75" customHeight="1" x14ac:dyDescent="0.2">
      <c r="A992" s="20"/>
      <c r="B992" s="20"/>
      <c r="C992" s="31"/>
    </row>
    <row r="993" spans="1:3" ht="12.75" customHeight="1" x14ac:dyDescent="0.2">
      <c r="A993" s="20"/>
      <c r="B993" s="20"/>
      <c r="C993" s="31"/>
    </row>
    <row r="994" spans="1:3" ht="12.75" customHeight="1" x14ac:dyDescent="0.2">
      <c r="A994" s="20"/>
      <c r="B994" s="20"/>
      <c r="C994" s="31"/>
    </row>
    <row r="995" spans="1:3" ht="12.75" customHeight="1" x14ac:dyDescent="0.2">
      <c r="A995" s="20"/>
      <c r="B995" s="20"/>
      <c r="C995" s="31"/>
    </row>
    <row r="996" spans="1:3" ht="12.75" customHeight="1" x14ac:dyDescent="0.2">
      <c r="A996" s="20"/>
      <c r="B996" s="20"/>
      <c r="C996" s="31"/>
    </row>
    <row r="997" spans="1:3" ht="12.75" customHeight="1" x14ac:dyDescent="0.2">
      <c r="A997" s="20"/>
      <c r="B997" s="20"/>
      <c r="C997" s="31"/>
    </row>
    <row r="998" spans="1:3" ht="12.75" customHeight="1" x14ac:dyDescent="0.2">
      <c r="A998" s="20"/>
      <c r="B998" s="20"/>
      <c r="C998" s="31"/>
    </row>
    <row r="999" spans="1:3" ht="12.75" customHeight="1" x14ac:dyDescent="0.2">
      <c r="A999" s="20"/>
      <c r="B999" s="20"/>
      <c r="C999" s="31"/>
    </row>
    <row r="1000" spans="1:3" ht="12.75" customHeight="1" x14ac:dyDescent="0.2">
      <c r="A1000" s="20"/>
      <c r="B1000" s="20"/>
      <c r="C1000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ИТОГОВЫЙ</vt:lpstr>
      <vt:lpstr>ЭТАПЫ</vt:lpstr>
      <vt:lpstr>Очки</vt:lpstr>
      <vt:lpstr>Коэффициенты</vt:lpstr>
      <vt:lpstr>ИТОГОВЫЙ!Заголовки_для_печати</vt:lpstr>
      <vt:lpstr>ИТОГОВЫЙ!Область_печати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Easton</dc:creator>
  <cp:lastModifiedBy>Иван</cp:lastModifiedBy>
  <cp:lastPrinted>2016-10-14T21:04:40Z</cp:lastPrinted>
  <dcterms:created xsi:type="dcterms:W3CDTF">2016-09-30T08:56:50Z</dcterms:created>
  <dcterms:modified xsi:type="dcterms:W3CDTF">2016-10-14T21:05:17Z</dcterms:modified>
</cp:coreProperties>
</file>