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493"/>
  </bookViews>
  <sheets>
    <sheet name="сводный" sheetId="1" r:id="rId1"/>
    <sheet name="счет" sheetId="2" r:id="rId2"/>
    <sheet name="Лист3" sheetId="3" r:id="rId3"/>
  </sheets>
  <definedNames>
    <definedName name="_xlnm.Print_Area" localSheetId="0">сводный!$A$1:$Q$24</definedName>
  </definedNames>
  <calcPr calcId="145621"/>
</workbook>
</file>

<file path=xl/calcChain.xml><?xml version="1.0" encoding="utf-8"?>
<calcChain xmlns="http://schemas.openxmlformats.org/spreadsheetml/2006/main">
  <c r="O12" i="1" l="1"/>
  <c r="O14" i="1"/>
  <c r="O13" i="1"/>
  <c r="O16" i="1"/>
  <c r="O17" i="1"/>
  <c r="O20" i="1"/>
  <c r="O18" i="1"/>
  <c r="O19" i="1"/>
  <c r="O15" i="1"/>
  <c r="J12" i="1" l="1"/>
  <c r="P12" i="1" s="1"/>
  <c r="J14" i="1"/>
  <c r="P14" i="1" s="1"/>
  <c r="J13" i="1"/>
  <c r="P13" i="1" s="1"/>
  <c r="J17" i="1"/>
  <c r="P17" i="1" s="1"/>
  <c r="J16" i="1"/>
  <c r="P16" i="1" s="1"/>
  <c r="J15" i="1"/>
  <c r="P15" i="1" s="1"/>
  <c r="J18" i="1"/>
  <c r="P18" i="1" s="1"/>
  <c r="J20" i="1"/>
  <c r="P20" i="1" s="1"/>
  <c r="J19" i="1"/>
  <c r="P19" i="1" s="1"/>
  <c r="H23" i="2" l="1"/>
  <c r="I23" i="2" s="1"/>
  <c r="H22" i="2"/>
  <c r="I22" i="2" s="1"/>
  <c r="H21" i="2"/>
  <c r="I21" i="2" s="1"/>
  <c r="H17" i="2"/>
  <c r="I17" i="2" s="1"/>
  <c r="H16" i="2"/>
  <c r="I16" i="2" s="1"/>
  <c r="H15" i="2"/>
  <c r="I15" i="2" s="1"/>
  <c r="H14" i="2"/>
  <c r="I14" i="2" s="1"/>
  <c r="H11" i="2"/>
  <c r="H10" i="2"/>
  <c r="I10" i="2"/>
  <c r="I11" i="2"/>
  <c r="H9" i="2"/>
  <c r="I9" i="2" s="1"/>
  <c r="H8" i="2"/>
  <c r="I8" i="2" s="1"/>
  <c r="H7" i="2"/>
  <c r="I7" i="2" s="1"/>
  <c r="C18" i="2"/>
  <c r="C17" i="2"/>
  <c r="C16" i="2"/>
  <c r="D16" i="2"/>
  <c r="D17" i="2"/>
  <c r="D18" i="2"/>
  <c r="C15" i="2"/>
  <c r="D15" i="2" s="1"/>
  <c r="C14" i="2"/>
  <c r="D14" i="2" s="1"/>
  <c r="C11" i="2"/>
  <c r="D11" i="2" s="1"/>
  <c r="C10" i="2"/>
  <c r="D10" i="2" s="1"/>
  <c r="C9" i="2"/>
  <c r="D9" i="2" s="1"/>
  <c r="C8" i="2"/>
  <c r="D8" i="2" s="1"/>
  <c r="C7" i="2"/>
  <c r="D7" i="2" s="1"/>
</calcChain>
</file>

<file path=xl/sharedStrings.xml><?xml version="1.0" encoding="utf-8"?>
<sst xmlns="http://schemas.openxmlformats.org/spreadsheetml/2006/main" count="43" uniqueCount="34">
  <si>
    <t>команда</t>
  </si>
  <si>
    <t xml:space="preserve">Сыктывкар </t>
  </si>
  <si>
    <t>Ж12</t>
  </si>
  <si>
    <t>ж14</t>
  </si>
  <si>
    <t>ж17</t>
  </si>
  <si>
    <t>м12</t>
  </si>
  <si>
    <t>м14</t>
  </si>
  <si>
    <t>м17</t>
  </si>
  <si>
    <t>Ухта</t>
  </si>
  <si>
    <t>Рудакова Н.К.        СС 1 к</t>
  </si>
  <si>
    <t>Андриенко М.М. СС 1 к</t>
  </si>
  <si>
    <t>сумма
очков  1 день</t>
  </si>
  <si>
    <t>итог</t>
  </si>
  <si>
    <t>сумма
очков   2 день</t>
  </si>
  <si>
    <t>Главный секретарь</t>
  </si>
  <si>
    <t>Главгный судья</t>
  </si>
  <si>
    <t>МО РК</t>
  </si>
  <si>
    <t>Сыктывкар</t>
  </si>
  <si>
    <t>ЦДОД № 35</t>
  </si>
  <si>
    <t>"ДЮЦСиТ РК" - 1</t>
  </si>
  <si>
    <t>СОУ</t>
  </si>
  <si>
    <t>Северная Олимпия</t>
  </si>
  <si>
    <t>Микунь</t>
  </si>
  <si>
    <t>Эжва</t>
  </si>
  <si>
    <t xml:space="preserve"> "ДЮЦСиТ  РК" - 3</t>
  </si>
  <si>
    <t>1 М</t>
  </si>
  <si>
    <t>2 М</t>
  </si>
  <si>
    <t>3 Ж</t>
  </si>
  <si>
    <t>4 Ж</t>
  </si>
  <si>
    <t>М</t>
  </si>
  <si>
    <t>Ж</t>
  </si>
  <si>
    <t>"ДЮЦСиТ РК"-2</t>
  </si>
  <si>
    <t>место</t>
  </si>
  <si>
    <r>
      <t xml:space="preserve">Министерство образования Республики Коми
Агентство Республики Коми по физической культуре и спорту
ГАОУ ДОД РК "Детско-юношеский центр спорта и туризма"
  КРОО "Федерация спортивного ориентирования Республики Коми"                                                                                                                       
</t>
    </r>
    <r>
      <rPr>
        <b/>
        <sz val="11"/>
        <rFont val="Calibri"/>
        <family val="2"/>
        <charset val="204"/>
        <scheme val="minor"/>
      </rPr>
      <t>Первенство Республики Коми по спортивному ориентированию бегом среди учащихся и молодежи</t>
    </r>
    <r>
      <rPr>
        <sz val="11"/>
        <rFont val="Calibri"/>
        <family val="2"/>
        <charset val="204"/>
        <scheme val="minor"/>
      </rPr>
      <t xml:space="preserve">
03-04 октября 2015 г.                                                          ДООЦ "Гренада" с. Парчег, Сыктывдинский район                                                                                                                                                                        
сводный протокол командных результатов среди городов РК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</si>
</sst>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.00;[Red]0.00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/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R18" sqref="R18"/>
    </sheetView>
  </sheetViews>
  <sheetFormatPr defaultRowHeight="15" x14ac:dyDescent="0.25"/>
  <cols>
    <col min="1" max="1" width="4.140625" style="1" customWidth="1"/>
    <col min="2" max="2" width="14.42578125" style="1" customWidth="1"/>
    <col min="3" max="3" width="17.85546875" customWidth="1"/>
    <col min="4" max="4" width="5.85546875" customWidth="1"/>
    <col min="5" max="6" width="5.5703125" customWidth="1"/>
    <col min="7" max="7" width="5.28515625" customWidth="1"/>
    <col min="8" max="8" width="5.28515625" style="7" customWidth="1"/>
    <col min="9" max="9" width="5.5703125" customWidth="1"/>
    <col min="10" max="10" width="6.7109375" customWidth="1"/>
    <col min="11" max="11" width="6" customWidth="1"/>
    <col min="12" max="12" width="5.85546875" customWidth="1"/>
    <col min="13" max="13" width="5.7109375" customWidth="1"/>
    <col min="14" max="14" width="5.42578125" customWidth="1"/>
    <col min="15" max="15" width="6.85546875" customWidth="1"/>
    <col min="16" max="16" width="7.85546875" customWidth="1"/>
    <col min="17" max="17" width="8" customWidth="1"/>
  </cols>
  <sheetData>
    <row r="1" spans="1:17" ht="15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3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25">
      <c r="A10" s="6"/>
      <c r="B10" s="6"/>
      <c r="C10" s="7"/>
      <c r="D10" s="7"/>
      <c r="E10" s="7"/>
      <c r="F10" s="7"/>
      <c r="G10" s="7"/>
      <c r="I10" s="7"/>
      <c r="J10" s="7"/>
      <c r="K10" s="7"/>
      <c r="L10" s="7"/>
      <c r="M10" s="7"/>
      <c r="N10" s="7"/>
      <c r="O10" s="7"/>
      <c r="P10" s="6"/>
      <c r="Q10" s="7"/>
    </row>
    <row r="11" spans="1:17" ht="39" x14ac:dyDescent="0.25">
      <c r="A11" s="8"/>
      <c r="B11" s="8" t="s">
        <v>16</v>
      </c>
      <c r="C11" s="9" t="s">
        <v>0</v>
      </c>
      <c r="D11" s="8" t="s">
        <v>25</v>
      </c>
      <c r="E11" s="8" t="s">
        <v>26</v>
      </c>
      <c r="F11" s="8" t="s">
        <v>27</v>
      </c>
      <c r="G11" s="8" t="s">
        <v>28</v>
      </c>
      <c r="H11" s="15">
        <v>5</v>
      </c>
      <c r="I11" s="8">
        <v>6</v>
      </c>
      <c r="J11" s="10" t="s">
        <v>11</v>
      </c>
      <c r="K11" s="8" t="s">
        <v>29</v>
      </c>
      <c r="L11" s="8" t="s">
        <v>29</v>
      </c>
      <c r="M11" s="8" t="s">
        <v>30</v>
      </c>
      <c r="N11" s="8" t="s">
        <v>30</v>
      </c>
      <c r="O11" s="13" t="s">
        <v>13</v>
      </c>
      <c r="P11" s="16" t="s">
        <v>12</v>
      </c>
      <c r="Q11" s="16" t="s">
        <v>32</v>
      </c>
    </row>
    <row r="12" spans="1:17" x14ac:dyDescent="0.25">
      <c r="A12" s="8">
        <v>1</v>
      </c>
      <c r="B12" s="20" t="s">
        <v>17</v>
      </c>
      <c r="C12" s="9" t="s">
        <v>19</v>
      </c>
      <c r="D12" s="12">
        <v>100</v>
      </c>
      <c r="E12" s="12">
        <v>95.6</v>
      </c>
      <c r="F12" s="12">
        <v>85.6</v>
      </c>
      <c r="G12" s="12">
        <v>72.2</v>
      </c>
      <c r="H12" s="14">
        <v>80.900000000000006</v>
      </c>
      <c r="I12" s="12">
        <v>73.7</v>
      </c>
      <c r="J12" s="18">
        <f t="shared" ref="J12:J20" si="0">SUM(D12:I12)</f>
        <v>507.99999999999994</v>
      </c>
      <c r="K12" s="14">
        <v>200</v>
      </c>
      <c r="L12" s="14">
        <v>0</v>
      </c>
      <c r="M12" s="14">
        <v>200</v>
      </c>
      <c r="N12" s="14"/>
      <c r="O12" s="18">
        <f t="shared" ref="O12:O20" si="1">SUM(K12:N12)</f>
        <v>400</v>
      </c>
      <c r="P12" s="17">
        <f t="shared" ref="P12:P20" si="2">SUM(J12+O12)</f>
        <v>908</v>
      </c>
      <c r="Q12" s="19">
        <v>1</v>
      </c>
    </row>
    <row r="13" spans="1:17" x14ac:dyDescent="0.25">
      <c r="A13" s="8">
        <v>2</v>
      </c>
      <c r="B13" s="20" t="s">
        <v>17</v>
      </c>
      <c r="C13" s="9" t="s">
        <v>18</v>
      </c>
      <c r="D13" s="12">
        <v>79.2</v>
      </c>
      <c r="E13" s="12">
        <v>12.3</v>
      </c>
      <c r="F13" s="12">
        <v>91.3</v>
      </c>
      <c r="G13" s="12">
        <v>79.8</v>
      </c>
      <c r="H13" s="14">
        <v>32</v>
      </c>
      <c r="I13" s="12">
        <v>13.5</v>
      </c>
      <c r="J13" s="18">
        <f t="shared" si="0"/>
        <v>308.10000000000002</v>
      </c>
      <c r="K13" s="14">
        <v>105.8</v>
      </c>
      <c r="L13" s="14"/>
      <c r="M13" s="14">
        <v>197.1</v>
      </c>
      <c r="N13" s="14">
        <v>154.4</v>
      </c>
      <c r="O13" s="18">
        <f t="shared" si="1"/>
        <v>457.29999999999995</v>
      </c>
      <c r="P13" s="17">
        <f t="shared" si="2"/>
        <v>765.4</v>
      </c>
      <c r="Q13" s="19"/>
    </row>
    <row r="14" spans="1:17" x14ac:dyDescent="0.25">
      <c r="A14" s="8">
        <v>3</v>
      </c>
      <c r="B14" s="20" t="s">
        <v>17</v>
      </c>
      <c r="C14" s="9" t="s">
        <v>1</v>
      </c>
      <c r="D14" s="12">
        <v>63</v>
      </c>
      <c r="E14" s="12">
        <v>27.7</v>
      </c>
      <c r="F14" s="12">
        <v>89.4</v>
      </c>
      <c r="G14" s="12">
        <v>89</v>
      </c>
      <c r="H14" s="14">
        <v>80.3</v>
      </c>
      <c r="I14" s="12">
        <v>72.2</v>
      </c>
      <c r="J14" s="18">
        <f t="shared" si="0"/>
        <v>421.6</v>
      </c>
      <c r="K14" s="14">
        <v>0</v>
      </c>
      <c r="L14" s="14"/>
      <c r="M14" s="14">
        <v>171</v>
      </c>
      <c r="N14" s="14">
        <v>59</v>
      </c>
      <c r="O14" s="18">
        <f t="shared" si="1"/>
        <v>230</v>
      </c>
      <c r="P14" s="17">
        <f t="shared" si="2"/>
        <v>651.6</v>
      </c>
      <c r="Q14" s="19"/>
    </row>
    <row r="15" spans="1:17" x14ac:dyDescent="0.25">
      <c r="A15" s="8">
        <v>4</v>
      </c>
      <c r="B15" s="20" t="s">
        <v>17</v>
      </c>
      <c r="C15" s="11" t="s">
        <v>31</v>
      </c>
      <c r="D15" s="12">
        <v>1</v>
      </c>
      <c r="E15" s="12">
        <v>0</v>
      </c>
      <c r="F15" s="12">
        <v>100</v>
      </c>
      <c r="G15" s="12">
        <v>62.5</v>
      </c>
      <c r="H15" s="14">
        <v>0</v>
      </c>
      <c r="I15" s="12">
        <v>0</v>
      </c>
      <c r="J15" s="18">
        <f t="shared" si="0"/>
        <v>163.5</v>
      </c>
      <c r="K15" s="14">
        <v>194.9</v>
      </c>
      <c r="L15" s="14"/>
      <c r="M15" s="14">
        <v>65.099999999999994</v>
      </c>
      <c r="N15" s="14"/>
      <c r="O15" s="18">
        <f t="shared" si="1"/>
        <v>260</v>
      </c>
      <c r="P15" s="17">
        <f t="shared" si="2"/>
        <v>423.5</v>
      </c>
      <c r="Q15" s="19"/>
    </row>
    <row r="16" spans="1:17" x14ac:dyDescent="0.25">
      <c r="A16" s="8">
        <v>5</v>
      </c>
      <c r="B16" s="20" t="s">
        <v>17</v>
      </c>
      <c r="C16" s="9" t="s">
        <v>21</v>
      </c>
      <c r="D16" s="12">
        <v>100</v>
      </c>
      <c r="E16" s="12">
        <v>60.8</v>
      </c>
      <c r="F16" s="12"/>
      <c r="G16" s="12"/>
      <c r="H16" s="14">
        <v>6.9</v>
      </c>
      <c r="I16" s="12">
        <v>1</v>
      </c>
      <c r="J16" s="18">
        <f t="shared" si="0"/>
        <v>168.70000000000002</v>
      </c>
      <c r="K16" s="14">
        <v>148.9</v>
      </c>
      <c r="L16" s="14">
        <v>89.3</v>
      </c>
      <c r="M16" s="14"/>
      <c r="N16" s="14"/>
      <c r="O16" s="18">
        <f t="shared" si="1"/>
        <v>238.2</v>
      </c>
      <c r="P16" s="17">
        <f t="shared" si="2"/>
        <v>406.9</v>
      </c>
      <c r="Q16" s="19"/>
    </row>
    <row r="17" spans="1:17" x14ac:dyDescent="0.25">
      <c r="A17" s="8">
        <v>6</v>
      </c>
      <c r="B17" s="20" t="s">
        <v>17</v>
      </c>
      <c r="C17" s="9" t="s">
        <v>24</v>
      </c>
      <c r="D17" s="12">
        <v>53.7</v>
      </c>
      <c r="E17" s="12">
        <v>7.5</v>
      </c>
      <c r="F17" s="12">
        <v>41.1</v>
      </c>
      <c r="G17" s="12">
        <v>64.2</v>
      </c>
      <c r="H17" s="14">
        <v>16.100000000000001</v>
      </c>
      <c r="I17" s="12">
        <v>1</v>
      </c>
      <c r="J17" s="18">
        <f t="shared" si="0"/>
        <v>183.6</v>
      </c>
      <c r="K17" s="14">
        <v>199.2</v>
      </c>
      <c r="L17" s="14">
        <v>0</v>
      </c>
      <c r="M17" s="14">
        <v>0</v>
      </c>
      <c r="N17" s="14"/>
      <c r="O17" s="18">
        <f t="shared" si="1"/>
        <v>199.2</v>
      </c>
      <c r="P17" s="17">
        <f t="shared" si="2"/>
        <v>382.79999999999995</v>
      </c>
      <c r="Q17" s="19"/>
    </row>
    <row r="18" spans="1:17" x14ac:dyDescent="0.25">
      <c r="A18" s="8">
        <v>7</v>
      </c>
      <c r="B18" s="20" t="s">
        <v>8</v>
      </c>
      <c r="C18" s="11" t="s">
        <v>20</v>
      </c>
      <c r="D18" s="12">
        <v>80.900000000000006</v>
      </c>
      <c r="E18" s="12">
        <v>61.7</v>
      </c>
      <c r="F18" s="12">
        <v>0</v>
      </c>
      <c r="G18" s="12">
        <v>0</v>
      </c>
      <c r="H18" s="14">
        <v>0</v>
      </c>
      <c r="I18" s="12"/>
      <c r="J18" s="18">
        <f t="shared" si="0"/>
        <v>142.60000000000002</v>
      </c>
      <c r="K18" s="14">
        <v>114.8</v>
      </c>
      <c r="L18" s="14"/>
      <c r="M18" s="14">
        <v>0</v>
      </c>
      <c r="N18" s="14"/>
      <c r="O18" s="18">
        <f t="shared" si="1"/>
        <v>114.8</v>
      </c>
      <c r="P18" s="17">
        <f t="shared" si="2"/>
        <v>257.40000000000003</v>
      </c>
      <c r="Q18" s="19">
        <v>2</v>
      </c>
    </row>
    <row r="19" spans="1:17" x14ac:dyDescent="0.25">
      <c r="A19" s="8">
        <v>8</v>
      </c>
      <c r="B19" s="20" t="s">
        <v>17</v>
      </c>
      <c r="C19" s="9" t="s">
        <v>23</v>
      </c>
      <c r="D19" s="12">
        <v>0</v>
      </c>
      <c r="E19" s="12">
        <v>0</v>
      </c>
      <c r="F19" s="12">
        <v>37.200000000000003</v>
      </c>
      <c r="G19" s="12">
        <v>36.6</v>
      </c>
      <c r="H19" s="14">
        <v>1</v>
      </c>
      <c r="I19" s="12">
        <v>1</v>
      </c>
      <c r="J19" s="18">
        <f t="shared" si="0"/>
        <v>75.800000000000011</v>
      </c>
      <c r="K19" s="14"/>
      <c r="L19" s="14"/>
      <c r="M19" s="14">
        <v>131.5</v>
      </c>
      <c r="N19" s="14">
        <v>0</v>
      </c>
      <c r="O19" s="18">
        <f t="shared" si="1"/>
        <v>131.5</v>
      </c>
      <c r="P19" s="17">
        <f t="shared" si="2"/>
        <v>207.3</v>
      </c>
      <c r="Q19" s="19"/>
    </row>
    <row r="20" spans="1:17" x14ac:dyDescent="0.25">
      <c r="A20" s="8">
        <v>9</v>
      </c>
      <c r="B20" s="20" t="s">
        <v>22</v>
      </c>
      <c r="C20" s="11" t="s">
        <v>22</v>
      </c>
      <c r="D20" s="12">
        <v>66.8</v>
      </c>
      <c r="E20" s="12">
        <v>1</v>
      </c>
      <c r="F20" s="12">
        <v>0</v>
      </c>
      <c r="G20" s="12"/>
      <c r="H20" s="14">
        <v>1</v>
      </c>
      <c r="I20" s="12">
        <v>1</v>
      </c>
      <c r="J20" s="18">
        <f t="shared" si="0"/>
        <v>69.8</v>
      </c>
      <c r="K20" s="14"/>
      <c r="L20" s="14"/>
      <c r="M20" s="14"/>
      <c r="N20" s="14"/>
      <c r="O20" s="18">
        <f t="shared" si="1"/>
        <v>0</v>
      </c>
      <c r="P20" s="17">
        <f t="shared" si="2"/>
        <v>69.8</v>
      </c>
      <c r="Q20" s="19">
        <v>3</v>
      </c>
    </row>
    <row r="22" spans="1:17" x14ac:dyDescent="0.25">
      <c r="C22" t="s">
        <v>15</v>
      </c>
      <c r="J22" t="s">
        <v>10</v>
      </c>
    </row>
    <row r="23" spans="1:17" x14ac:dyDescent="0.25">
      <c r="C23" t="s">
        <v>14</v>
      </c>
      <c r="J23" t="s">
        <v>9</v>
      </c>
    </row>
  </sheetData>
  <sortState ref="B12:P27">
    <sortCondition descending="1" ref="P12"/>
  </sortState>
  <mergeCells count="1">
    <mergeCell ref="A1:Q9"/>
  </mergeCells>
  <pageMargins left="0.31496062992125984" right="0.31496062992125984" top="0.35433070866141736" bottom="0.35433070866141736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3"/>
  <sheetViews>
    <sheetView topLeftCell="A214" workbookViewId="0">
      <selection activeCell="H23" sqref="H23"/>
    </sheetView>
  </sheetViews>
  <sheetFormatPr defaultRowHeight="15" x14ac:dyDescent="0.25"/>
  <sheetData>
    <row r="6" spans="1:9" x14ac:dyDescent="0.25">
      <c r="B6" t="s">
        <v>2</v>
      </c>
      <c r="G6" t="s">
        <v>5</v>
      </c>
    </row>
    <row r="7" spans="1:9" x14ac:dyDescent="0.25">
      <c r="A7">
        <v>1</v>
      </c>
      <c r="B7" s="2">
        <v>2.1111111111111108E-2</v>
      </c>
      <c r="C7" s="3">
        <f>200-SUM(B7/B7*100)</f>
        <v>100</v>
      </c>
      <c r="D7" s="3">
        <f>SUM(C7*2)</f>
        <v>200</v>
      </c>
      <c r="F7">
        <v>1</v>
      </c>
      <c r="G7" s="2">
        <v>2.0659722222222222E-2</v>
      </c>
      <c r="H7" s="3">
        <f>200-SUM(G7/G7*100)</f>
        <v>100</v>
      </c>
      <c r="I7" s="3">
        <f>SUM(H7*2)</f>
        <v>200</v>
      </c>
    </row>
    <row r="8" spans="1:9" x14ac:dyDescent="0.25">
      <c r="A8">
        <v>2</v>
      </c>
      <c r="B8" s="2">
        <v>2.9548611111111109E-2</v>
      </c>
      <c r="C8" s="3">
        <f>200-SUM(B8/B7*100)</f>
        <v>60.03289473684211</v>
      </c>
      <c r="D8" s="3">
        <f t="shared" ref="D8:D11" si="0">SUM(C8*2)</f>
        <v>120.06578947368422</v>
      </c>
      <c r="F8">
        <v>2</v>
      </c>
      <c r="G8" s="2">
        <v>2.5636574074074072E-2</v>
      </c>
      <c r="H8" s="3">
        <f>200-SUM(G8/G7*100)</f>
        <v>75.910364145658264</v>
      </c>
      <c r="I8" s="3">
        <f t="shared" ref="I8:I11" si="1">SUM(H8*2)</f>
        <v>151.82072829131653</v>
      </c>
    </row>
    <row r="9" spans="1:9" x14ac:dyDescent="0.25">
      <c r="A9">
        <v>3</v>
      </c>
      <c r="B9" s="2">
        <v>3.4733796296296297E-2</v>
      </c>
      <c r="C9" s="3">
        <f>200-SUM(B9/B7*100)</f>
        <v>35.471491228070136</v>
      </c>
      <c r="D9" s="3">
        <f t="shared" si="0"/>
        <v>70.942982456140271</v>
      </c>
      <c r="F9">
        <v>3</v>
      </c>
      <c r="G9" s="2">
        <v>3.0775462962962966E-2</v>
      </c>
      <c r="H9" s="3">
        <f>200-SUM(G9/G7*100)</f>
        <v>51.036414565826306</v>
      </c>
      <c r="I9" s="3">
        <f t="shared" si="1"/>
        <v>102.07282913165261</v>
      </c>
    </row>
    <row r="10" spans="1:9" x14ac:dyDescent="0.25">
      <c r="A10">
        <v>4</v>
      </c>
      <c r="B10" s="2">
        <v>5.1087962962962967E-2</v>
      </c>
      <c r="C10" s="3">
        <f>200-SUM(B10/B7*100)</f>
        <v>-41.995614035087755</v>
      </c>
      <c r="D10" s="3">
        <f t="shared" si="0"/>
        <v>-83.991228070175509</v>
      </c>
      <c r="F10">
        <v>4</v>
      </c>
      <c r="G10" s="2">
        <v>3.1504629629629625E-2</v>
      </c>
      <c r="H10" s="5">
        <f>200-SUM(G10/G7*100)</f>
        <v>47.50700280112045</v>
      </c>
      <c r="I10" s="3">
        <f>SUM(H10*2)</f>
        <v>95.0140056022409</v>
      </c>
    </row>
    <row r="11" spans="1:9" x14ac:dyDescent="0.25">
      <c r="A11">
        <v>5</v>
      </c>
      <c r="B11" s="2">
        <v>5.3622685185185183E-2</v>
      </c>
      <c r="C11" s="3">
        <f>200-SUM(B11/B7*100)</f>
        <v>-54.002192982456165</v>
      </c>
      <c r="D11" s="3">
        <f t="shared" si="0"/>
        <v>-108.00438596491233</v>
      </c>
      <c r="F11">
        <v>5</v>
      </c>
      <c r="G11" s="4">
        <v>3.4872685185185187E-2</v>
      </c>
      <c r="H11" s="3">
        <f>200-SUM(G11/G7*100)</f>
        <v>31.204481792717075</v>
      </c>
      <c r="I11" s="3">
        <f t="shared" si="1"/>
        <v>62.408963585434151</v>
      </c>
    </row>
    <row r="12" spans="1:9" x14ac:dyDescent="0.25">
      <c r="B12" s="2"/>
    </row>
    <row r="13" spans="1:9" x14ac:dyDescent="0.25">
      <c r="B13" s="2" t="s">
        <v>3</v>
      </c>
      <c r="G13" t="s">
        <v>6</v>
      </c>
    </row>
    <row r="14" spans="1:9" x14ac:dyDescent="0.25">
      <c r="A14">
        <v>1</v>
      </c>
      <c r="B14" s="2">
        <v>4.1504629629629627E-2</v>
      </c>
      <c r="C14" s="3">
        <f>200-SUM(B14/B14*100)</f>
        <v>100</v>
      </c>
      <c r="D14" s="3">
        <f>SUM(C14*2)</f>
        <v>200</v>
      </c>
      <c r="F14">
        <v>1</v>
      </c>
      <c r="G14" s="2">
        <v>2.5717592592592594E-2</v>
      </c>
      <c r="H14" s="3">
        <f>200-SUM(G14/G14*100)</f>
        <v>100</v>
      </c>
      <c r="I14" s="3">
        <f>SUM(H14*2)</f>
        <v>200</v>
      </c>
    </row>
    <row r="15" spans="1:9" x14ac:dyDescent="0.25">
      <c r="A15">
        <v>2</v>
      </c>
      <c r="B15" s="2">
        <v>4.3923611111111115E-2</v>
      </c>
      <c r="C15" s="3">
        <f>200-SUM(B15/B14*100)</f>
        <v>94.171779141104281</v>
      </c>
      <c r="D15" s="3">
        <f t="shared" ref="D15:D18" si="2">SUM(C15*2)</f>
        <v>188.34355828220856</v>
      </c>
      <c r="F15">
        <v>2</v>
      </c>
      <c r="G15" s="2">
        <v>4.9606481481481481E-2</v>
      </c>
      <c r="H15" s="3">
        <f>200-SUM(G15/G14*100)</f>
        <v>7.1107110711071186</v>
      </c>
      <c r="I15" s="3">
        <f t="shared" ref="I15:I17" si="3">SUM(H15*2)</f>
        <v>14.221422142214237</v>
      </c>
    </row>
    <row r="16" spans="1:9" x14ac:dyDescent="0.25">
      <c r="A16">
        <v>3</v>
      </c>
      <c r="B16" s="4">
        <v>5.6261574074074068E-2</v>
      </c>
      <c r="C16" s="3">
        <f>200-SUM(B16/B14*100)</f>
        <v>64.445064138315672</v>
      </c>
      <c r="D16" s="3">
        <f t="shared" si="2"/>
        <v>128.89012827663134</v>
      </c>
      <c r="F16">
        <v>3</v>
      </c>
      <c r="G16" s="4">
        <v>5.2708333333333336E-2</v>
      </c>
      <c r="H16" s="3">
        <f>200-SUM(G16/G14*100)</f>
        <v>-4.9504950495049513</v>
      </c>
      <c r="I16" s="3">
        <f t="shared" si="3"/>
        <v>-9.9009900990099027</v>
      </c>
    </row>
    <row r="17" spans="1:9" x14ac:dyDescent="0.25">
      <c r="A17">
        <v>4</v>
      </c>
      <c r="B17" s="4">
        <v>5.7939814814814812E-2</v>
      </c>
      <c r="C17" s="3">
        <f>200-SUM(B17/B14*100)</f>
        <v>60.401561628555498</v>
      </c>
      <c r="D17" s="3">
        <f t="shared" si="2"/>
        <v>120.803123257111</v>
      </c>
      <c r="F17">
        <v>4</v>
      </c>
      <c r="G17" s="4">
        <v>6.4629629629629634E-2</v>
      </c>
      <c r="H17" s="3">
        <f>200-SUM(G17/G14*100)</f>
        <v>-51.305130513051324</v>
      </c>
      <c r="I17" s="3">
        <f t="shared" si="3"/>
        <v>-102.61026102610265</v>
      </c>
    </row>
    <row r="18" spans="1:9" x14ac:dyDescent="0.25">
      <c r="A18">
        <v>5</v>
      </c>
      <c r="B18" s="4">
        <v>6.1469907407407404E-2</v>
      </c>
      <c r="C18" s="3">
        <f>200-SUM(B18/B14*100)</f>
        <v>51.896263245956504</v>
      </c>
      <c r="D18" s="3">
        <f t="shared" si="2"/>
        <v>103.79252649191301</v>
      </c>
    </row>
    <row r="20" spans="1:9" x14ac:dyDescent="0.25">
      <c r="B20" t="s">
        <v>4</v>
      </c>
      <c r="G20" t="s">
        <v>7</v>
      </c>
    </row>
    <row r="21" spans="1:9" x14ac:dyDescent="0.25">
      <c r="A21">
        <v>1</v>
      </c>
      <c r="C21">
        <v>100</v>
      </c>
      <c r="D21">
        <v>200</v>
      </c>
      <c r="F21">
        <v>1</v>
      </c>
      <c r="G21" s="2">
        <v>3.6793981481481483E-2</v>
      </c>
      <c r="H21" s="3">
        <f>200-SUM(G21/G21*100)</f>
        <v>100</v>
      </c>
      <c r="I21" s="3">
        <f>SUM(H21*2)</f>
        <v>200</v>
      </c>
    </row>
    <row r="22" spans="1:9" x14ac:dyDescent="0.25">
      <c r="F22">
        <v>2</v>
      </c>
      <c r="G22" s="2">
        <v>4.0636574074074075E-2</v>
      </c>
      <c r="H22" s="3">
        <f>200-SUM(G22/G21*100)</f>
        <v>89.556464296948718</v>
      </c>
      <c r="I22" s="3">
        <f t="shared" ref="I22:I23" si="4">SUM(H22*2)</f>
        <v>179.11292859389744</v>
      </c>
    </row>
    <row r="23" spans="1:9" x14ac:dyDescent="0.25">
      <c r="F23">
        <v>3</v>
      </c>
      <c r="G23" s="4">
        <v>5.1273148148148151E-2</v>
      </c>
      <c r="H23" s="3">
        <f>200-SUM(G23/G21*100)</f>
        <v>60.648002516514623</v>
      </c>
      <c r="I23" s="3">
        <f t="shared" si="4"/>
        <v>121.29600503302925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</vt:lpstr>
      <vt:lpstr>счет</vt:lpstr>
      <vt:lpstr>Лист3</vt:lpstr>
      <vt:lpstr>сводный!Область_печати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2015-10-05T10:51:05Z</dcterms:modified>
</cp:coreProperties>
</file>